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1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71" i="1"/>
  <c r="H71"/>
  <c r="G71"/>
  <c r="F71"/>
  <c r="P182"/>
  <c r="O182"/>
  <c r="N182"/>
  <c r="M182"/>
  <c r="L182"/>
  <c r="P173"/>
  <c r="N173"/>
  <c r="M173"/>
  <c r="L173"/>
  <c r="K173"/>
  <c r="E173"/>
  <c r="P71"/>
  <c r="O71"/>
  <c r="N71"/>
  <c r="M71"/>
  <c r="L71"/>
  <c r="K71"/>
  <c r="E71"/>
  <c r="N220"/>
  <c r="M220"/>
  <c r="L220"/>
  <c r="H220"/>
  <c r="G220"/>
  <c r="F220"/>
  <c r="P220"/>
  <c r="J220"/>
  <c r="E36"/>
  <c r="E38"/>
  <c r="E55"/>
  <c r="F13"/>
  <c r="F23"/>
  <c r="F26"/>
  <c r="F31"/>
  <c r="O220"/>
  <c r="I220"/>
  <c r="O173"/>
  <c r="I173"/>
  <c r="O98"/>
  <c r="I98"/>
  <c r="P252"/>
  <c r="O252"/>
  <c r="N252"/>
  <c r="M252"/>
  <c r="L252"/>
  <c r="J252"/>
  <c r="I252"/>
  <c r="H252"/>
  <c r="G252"/>
  <c r="E247"/>
  <c r="P247"/>
  <c r="O247"/>
  <c r="N247"/>
  <c r="M247"/>
  <c r="L247"/>
  <c r="K247"/>
  <c r="J247"/>
  <c r="I247"/>
  <c r="H247"/>
  <c r="G247"/>
  <c r="E244"/>
  <c r="E234"/>
  <c r="E236"/>
  <c r="P244"/>
  <c r="O244"/>
  <c r="N244"/>
  <c r="M244"/>
  <c r="L244"/>
  <c r="K244"/>
  <c r="J244"/>
  <c r="I244"/>
  <c r="H244"/>
  <c r="G244"/>
  <c r="P236"/>
  <c r="O236"/>
  <c r="N236"/>
  <c r="M236"/>
  <c r="M234"/>
  <c r="L236"/>
  <c r="K236"/>
  <c r="J236"/>
  <c r="I236"/>
  <c r="I234"/>
  <c r="H236"/>
  <c r="G236"/>
  <c r="F236"/>
  <c r="G234"/>
  <c r="F234"/>
  <c r="P234"/>
  <c r="O234"/>
  <c r="N234"/>
  <c r="L234"/>
  <c r="K234"/>
  <c r="J234"/>
  <c r="G211"/>
  <c r="F211"/>
  <c r="E211"/>
  <c r="P211"/>
  <c r="O211"/>
  <c r="N211"/>
  <c r="M211"/>
  <c r="L211"/>
  <c r="K211"/>
  <c r="J211"/>
  <c r="I211"/>
  <c r="F213"/>
  <c r="E213"/>
  <c r="P213"/>
  <c r="O213"/>
  <c r="N213"/>
  <c r="M213"/>
  <c r="L213"/>
  <c r="K213"/>
  <c r="J213"/>
  <c r="I213"/>
  <c r="H213"/>
  <c r="G213"/>
  <c r="H223"/>
  <c r="G223"/>
  <c r="F223"/>
  <c r="E223"/>
  <c r="P223"/>
  <c r="O223"/>
  <c r="N223"/>
  <c r="M223"/>
  <c r="L223"/>
  <c r="K223"/>
  <c r="J223"/>
  <c r="G228"/>
  <c r="F228"/>
  <c r="E228"/>
  <c r="P228"/>
  <c r="O228"/>
  <c r="N228"/>
  <c r="M228"/>
  <c r="L228"/>
  <c r="K228"/>
  <c r="J228"/>
  <c r="I228"/>
  <c r="H228"/>
  <c r="G206"/>
  <c r="E205"/>
  <c r="E206" s="1"/>
  <c r="P205"/>
  <c r="O205"/>
  <c r="N205"/>
  <c r="M205"/>
  <c r="L205"/>
  <c r="K205"/>
  <c r="E200"/>
  <c r="P200"/>
  <c r="O200"/>
  <c r="N200"/>
  <c r="M200"/>
  <c r="L200"/>
  <c r="K200"/>
  <c r="I206"/>
  <c r="E197"/>
  <c r="E187"/>
  <c r="E189"/>
  <c r="P197"/>
  <c r="O197"/>
  <c r="N197"/>
  <c r="M197"/>
  <c r="M206" s="1"/>
  <c r="L197"/>
  <c r="K197"/>
  <c r="I196"/>
  <c r="G188"/>
  <c r="F188"/>
  <c r="P189"/>
  <c r="O189"/>
  <c r="N189"/>
  <c r="M189"/>
  <c r="L189"/>
  <c r="K189"/>
  <c r="J188"/>
  <c r="I188"/>
  <c r="P187"/>
  <c r="O187"/>
  <c r="N187"/>
  <c r="M187"/>
  <c r="L187"/>
  <c r="K187"/>
  <c r="I186"/>
  <c r="I181"/>
  <c r="H176"/>
  <c r="G176"/>
  <c r="F176"/>
  <c r="E176"/>
  <c r="P176"/>
  <c r="O176"/>
  <c r="N176"/>
  <c r="M176"/>
  <c r="L176"/>
  <c r="K176"/>
  <c r="J176"/>
  <c r="G173"/>
  <c r="F173"/>
  <c r="K163"/>
  <c r="K165"/>
  <c r="J173"/>
  <c r="G165"/>
  <c r="F165"/>
  <c r="E165"/>
  <c r="P165"/>
  <c r="O165"/>
  <c r="N165"/>
  <c r="M165"/>
  <c r="L165"/>
  <c r="J165"/>
  <c r="I165"/>
  <c r="P163"/>
  <c r="O163"/>
  <c r="M163"/>
  <c r="L163"/>
  <c r="J163"/>
  <c r="I163"/>
  <c r="H163"/>
  <c r="G163"/>
  <c r="F163"/>
  <c r="E163"/>
  <c r="G157"/>
  <c r="F157"/>
  <c r="E157"/>
  <c r="P157"/>
  <c r="O157"/>
  <c r="N157"/>
  <c r="M157"/>
  <c r="L157"/>
  <c r="K157"/>
  <c r="J157"/>
  <c r="I157"/>
  <c r="I158" s="1"/>
  <c r="G152"/>
  <c r="F152"/>
  <c r="E152"/>
  <c r="P152"/>
  <c r="O152"/>
  <c r="N152"/>
  <c r="M152"/>
  <c r="L152"/>
  <c r="K152"/>
  <c r="J152"/>
  <c r="I152"/>
  <c r="P149"/>
  <c r="O149"/>
  <c r="M149"/>
  <c r="L149"/>
  <c r="L158" s="1"/>
  <c r="K149"/>
  <c r="J149"/>
  <c r="I149"/>
  <c r="H149"/>
  <c r="G149"/>
  <c r="F149"/>
  <c r="E149"/>
  <c r="G142"/>
  <c r="F142"/>
  <c r="E142"/>
  <c r="P142"/>
  <c r="O142"/>
  <c r="N142"/>
  <c r="M142"/>
  <c r="L142"/>
  <c r="K142"/>
  <c r="J142"/>
  <c r="I142"/>
  <c r="G140"/>
  <c r="F140"/>
  <c r="E140"/>
  <c r="P140"/>
  <c r="O140"/>
  <c r="N140"/>
  <c r="M140"/>
  <c r="L140"/>
  <c r="K140"/>
  <c r="J140"/>
  <c r="I140"/>
  <c r="G130"/>
  <c r="F130"/>
  <c r="E130"/>
  <c r="P130"/>
  <c r="O130"/>
  <c r="N130"/>
  <c r="M130"/>
  <c r="L130"/>
  <c r="K130"/>
  <c r="J130"/>
  <c r="J131" s="1"/>
  <c r="I130"/>
  <c r="G125"/>
  <c r="F125"/>
  <c r="E125"/>
  <c r="P125"/>
  <c r="O125"/>
  <c r="N125"/>
  <c r="M125"/>
  <c r="L125"/>
  <c r="K125"/>
  <c r="J125"/>
  <c r="I125"/>
  <c r="G122"/>
  <c r="F122"/>
  <c r="E122"/>
  <c r="P122"/>
  <c r="P131" s="1"/>
  <c r="O122"/>
  <c r="N122"/>
  <c r="M122"/>
  <c r="L122"/>
  <c r="L131" s="1"/>
  <c r="J122"/>
  <c r="I122"/>
  <c r="F112"/>
  <c r="E112"/>
  <c r="P112"/>
  <c r="O112"/>
  <c r="N112"/>
  <c r="M112"/>
  <c r="L112"/>
  <c r="K112"/>
  <c r="J112"/>
  <c r="I112"/>
  <c r="H112"/>
  <c r="G114"/>
  <c r="F114"/>
  <c r="E114"/>
  <c r="P114"/>
  <c r="O114"/>
  <c r="N114"/>
  <c r="M114"/>
  <c r="L114"/>
  <c r="K114"/>
  <c r="J114"/>
  <c r="I114"/>
  <c r="G106"/>
  <c r="F106"/>
  <c r="E106"/>
  <c r="P106"/>
  <c r="O106"/>
  <c r="N106"/>
  <c r="M106"/>
  <c r="L106"/>
  <c r="K106"/>
  <c r="J106"/>
  <c r="I106"/>
  <c r="G101"/>
  <c r="F101"/>
  <c r="E101"/>
  <c r="P101"/>
  <c r="O101"/>
  <c r="N101"/>
  <c r="M101"/>
  <c r="M107" s="1"/>
  <c r="L101"/>
  <c r="K101"/>
  <c r="J101"/>
  <c r="I101"/>
  <c r="G98"/>
  <c r="F98"/>
  <c r="E87"/>
  <c r="E89"/>
  <c r="P98"/>
  <c r="N98"/>
  <c r="M98"/>
  <c r="L98"/>
  <c r="J98"/>
  <c r="P87"/>
  <c r="O87"/>
  <c r="N87"/>
  <c r="M87"/>
  <c r="L87"/>
  <c r="K87"/>
  <c r="J87"/>
  <c r="I87"/>
  <c r="G87"/>
  <c r="F87"/>
  <c r="G89"/>
  <c r="F89"/>
  <c r="P89"/>
  <c r="O89"/>
  <c r="N89"/>
  <c r="M89"/>
  <c r="L89"/>
  <c r="K89"/>
  <c r="J89"/>
  <c r="I89"/>
  <c r="P81"/>
  <c r="O81"/>
  <c r="N81"/>
  <c r="M81"/>
  <c r="L81"/>
  <c r="K81"/>
  <c r="J81"/>
  <c r="I81"/>
  <c r="H81"/>
  <c r="F81"/>
  <c r="E81"/>
  <c r="G74"/>
  <c r="F74"/>
  <c r="E74"/>
  <c r="P74"/>
  <c r="O74"/>
  <c r="N74"/>
  <c r="M74"/>
  <c r="L74"/>
  <c r="K74"/>
  <c r="J74"/>
  <c r="I74"/>
  <c r="P61"/>
  <c r="P63"/>
  <c r="I71"/>
  <c r="F61"/>
  <c r="E61"/>
  <c r="O61"/>
  <c r="N61"/>
  <c r="M61"/>
  <c r="L61"/>
  <c r="K61"/>
  <c r="J61"/>
  <c r="I61"/>
  <c r="H61"/>
  <c r="O63"/>
  <c r="N63"/>
  <c r="M63"/>
  <c r="L63"/>
  <c r="K63"/>
  <c r="J63"/>
  <c r="I63"/>
  <c r="H63"/>
  <c r="G63"/>
  <c r="F63"/>
  <c r="E63"/>
  <c r="P38"/>
  <c r="O38"/>
  <c r="N38"/>
  <c r="M38"/>
  <c r="L38"/>
  <c r="K38"/>
  <c r="J38"/>
  <c r="I38"/>
  <c r="G38"/>
  <c r="F38"/>
  <c r="F36"/>
  <c r="P36"/>
  <c r="O36"/>
  <c r="N36"/>
  <c r="M36"/>
  <c r="L36"/>
  <c r="K36"/>
  <c r="J36"/>
  <c r="I36"/>
  <c r="H36"/>
  <c r="P55"/>
  <c r="O55"/>
  <c r="L55"/>
  <c r="P50"/>
  <c r="O50"/>
  <c r="L50"/>
  <c r="P47"/>
  <c r="O47"/>
  <c r="L47"/>
  <c r="H130"/>
  <c r="E31"/>
  <c r="P31"/>
  <c r="O31"/>
  <c r="N31"/>
  <c r="M31"/>
  <c r="L31"/>
  <c r="K31"/>
  <c r="K32" s="1"/>
  <c r="K13"/>
  <c r="J31"/>
  <c r="I31"/>
  <c r="H31"/>
  <c r="G31"/>
  <c r="E13"/>
  <c r="O26"/>
  <c r="L26"/>
  <c r="P23"/>
  <c r="O23"/>
  <c r="L23"/>
  <c r="P13"/>
  <c r="O13"/>
  <c r="L13"/>
  <c r="L32" s="1"/>
  <c r="K55"/>
  <c r="K50"/>
  <c r="N163"/>
  <c r="N149"/>
  <c r="N158" s="1"/>
  <c r="N55"/>
  <c r="N47"/>
  <c r="N50"/>
  <c r="N26"/>
  <c r="N23"/>
  <c r="N13"/>
  <c r="H234"/>
  <c r="H211"/>
  <c r="H188"/>
  <c r="H173"/>
  <c r="H165"/>
  <c r="H157"/>
  <c r="H152"/>
  <c r="H142"/>
  <c r="H140"/>
  <c r="H125"/>
  <c r="H122"/>
  <c r="H114"/>
  <c r="H106"/>
  <c r="H101"/>
  <c r="H98"/>
  <c r="H87"/>
  <c r="H89"/>
  <c r="H74"/>
  <c r="H55"/>
  <c r="H50"/>
  <c r="H47"/>
  <c r="H38"/>
  <c r="H26"/>
  <c r="H13"/>
  <c r="H23"/>
  <c r="F252"/>
  <c r="F247"/>
  <c r="F244"/>
  <c r="I223"/>
  <c r="I176"/>
  <c r="G112"/>
  <c r="G81"/>
  <c r="G61"/>
  <c r="M55"/>
  <c r="J55"/>
  <c r="I55"/>
  <c r="G55"/>
  <c r="F55"/>
  <c r="M50"/>
  <c r="J50"/>
  <c r="I50"/>
  <c r="F50"/>
  <c r="E50"/>
  <c r="M47"/>
  <c r="J47"/>
  <c r="I47"/>
  <c r="G47"/>
  <c r="F47"/>
  <c r="G36"/>
  <c r="M26"/>
  <c r="I26"/>
  <c r="G26"/>
  <c r="E26"/>
  <c r="M23"/>
  <c r="J23"/>
  <c r="I23"/>
  <c r="G23"/>
  <c r="M13"/>
  <c r="J13"/>
  <c r="I13"/>
  <c r="I82"/>
  <c r="I131"/>
  <c r="G13"/>
  <c r="J206"/>
  <c r="P158"/>
  <c r="O206"/>
  <c r="G253"/>
  <c r="O253"/>
  <c r="L253"/>
  <c r="E158"/>
  <c r="N253"/>
  <c r="O229"/>
  <c r="N229"/>
  <c r="M229"/>
  <c r="L229"/>
  <c r="K229"/>
  <c r="O131"/>
  <c r="E131"/>
  <c r="M82"/>
  <c r="O82"/>
  <c r="O56"/>
  <c r="P229" l="1"/>
  <c r="M158"/>
  <c r="K253"/>
  <c r="K206"/>
  <c r="J182"/>
  <c r="P253"/>
  <c r="N131"/>
  <c r="L206"/>
  <c r="P107"/>
  <c r="K158"/>
  <c r="K131"/>
  <c r="K107"/>
  <c r="K82"/>
  <c r="I253"/>
  <c r="E229"/>
  <c r="P206"/>
  <c r="N206"/>
  <c r="O158"/>
  <c r="M131"/>
  <c r="H131"/>
  <c r="O107"/>
  <c r="N107"/>
  <c r="L107"/>
  <c r="M56"/>
  <c r="I56"/>
  <c r="O32"/>
  <c r="M32"/>
  <c r="E32"/>
  <c r="G229"/>
  <c r="F229"/>
  <c r="J229"/>
  <c r="H107"/>
  <c r="H253"/>
  <c r="F253"/>
  <c r="J253"/>
  <c r="H229"/>
  <c r="F206"/>
  <c r="N82"/>
  <c r="I32"/>
  <c r="G82"/>
  <c r="N32"/>
  <c r="N56"/>
  <c r="L56"/>
  <c r="L82"/>
  <c r="E82"/>
  <c r="I229"/>
  <c r="E253"/>
  <c r="E107"/>
  <c r="I107"/>
  <c r="I182"/>
  <c r="P82"/>
  <c r="J82"/>
  <c r="O254"/>
  <c r="G32"/>
  <c r="H206"/>
  <c r="M253"/>
  <c r="G182"/>
  <c r="H182"/>
  <c r="F182"/>
  <c r="F158"/>
  <c r="G158"/>
  <c r="J158"/>
  <c r="H158"/>
  <c r="G131"/>
  <c r="F131"/>
  <c r="F107"/>
  <c r="G107"/>
  <c r="J107"/>
  <c r="F82"/>
  <c r="H82"/>
  <c r="H56"/>
  <c r="G56"/>
  <c r="J56"/>
  <c r="F56"/>
  <c r="F32"/>
  <c r="J32"/>
  <c r="P32"/>
  <c r="H32"/>
  <c r="K254" l="1"/>
  <c r="E254"/>
  <c r="N254"/>
  <c r="P254"/>
  <c r="P255" s="1"/>
  <c r="I254"/>
  <c r="L254"/>
  <c r="M254"/>
  <c r="G254"/>
  <c r="H254"/>
  <c r="J254"/>
  <c r="J255" s="1"/>
  <c r="F254"/>
</calcChain>
</file>

<file path=xl/sharedStrings.xml><?xml version="1.0" encoding="utf-8"?>
<sst xmlns="http://schemas.openxmlformats.org/spreadsheetml/2006/main" count="395" uniqueCount="146">
  <si>
    <t>дни</t>
  </si>
  <si>
    <t xml:space="preserve">N рец. </t>
  </si>
  <si>
    <t xml:space="preserve">Прием пищи, наименование блюда </t>
  </si>
  <si>
    <t xml:space="preserve">Масса порции </t>
  </si>
  <si>
    <t xml:space="preserve">Энерге­тическая ценность (ккал) </t>
  </si>
  <si>
    <t xml:space="preserve">Б </t>
  </si>
  <si>
    <t xml:space="preserve">Ж </t>
  </si>
  <si>
    <t xml:space="preserve">У </t>
  </si>
  <si>
    <t>Б</t>
  </si>
  <si>
    <t>Ж</t>
  </si>
  <si>
    <t>У</t>
  </si>
  <si>
    <t>1 неделя</t>
  </si>
  <si>
    <t>день 1(понедельник)</t>
  </si>
  <si>
    <t>завтрак</t>
  </si>
  <si>
    <t>3-7 лет</t>
  </si>
  <si>
    <t>ПР</t>
  </si>
  <si>
    <t xml:space="preserve">Хлеб пшеничный </t>
  </si>
  <si>
    <t>Чай с сахаром</t>
  </si>
  <si>
    <t>итого</t>
  </si>
  <si>
    <t>2 завтрак</t>
  </si>
  <si>
    <t>обед</t>
  </si>
  <si>
    <t xml:space="preserve"> Каша гречневая рассыпчатая с маслом</t>
  </si>
  <si>
    <t>Хлеб ржаной</t>
  </si>
  <si>
    <t>полдник</t>
  </si>
  <si>
    <t>ужин</t>
  </si>
  <si>
    <t>ВСЕГО</t>
  </si>
  <si>
    <t>день 2 (вторник)</t>
  </si>
  <si>
    <t>День 3 (среда)</t>
  </si>
  <si>
    <t>салат из горошка зеленого корсервированного</t>
  </si>
  <si>
    <t>день 4(четверг)</t>
  </si>
  <si>
    <t>день 5 (пятница)</t>
  </si>
  <si>
    <t>Пищевые вещества (г) сад</t>
  </si>
  <si>
    <t>Пищевые вещества (г) ясли</t>
  </si>
  <si>
    <t>2 неделя</t>
  </si>
  <si>
    <t>день 6(понедельник)</t>
  </si>
  <si>
    <t>день 7 (вторник)</t>
  </si>
  <si>
    <t>день 8 (среда)</t>
  </si>
  <si>
    <t>день 9 четверг)</t>
  </si>
  <si>
    <t>день 10(пятница)</t>
  </si>
  <si>
    <t>СРЕДНЯЯ ЗА 10 ДНЕЙ</t>
  </si>
  <si>
    <t>% ПО КАЛЛОРИЙНОСТИ ЗА 10 ДНЕЙ</t>
  </si>
  <si>
    <t>1-3 лет</t>
  </si>
  <si>
    <t>С</t>
  </si>
  <si>
    <t>примерное 10-дневное меню детей 1-3 лет, 3-7 лет</t>
  </si>
  <si>
    <t>Пищевые вещества (г)  (1-3 лет)</t>
  </si>
  <si>
    <t>Пищевые вещества (г)            (3-7 лет)</t>
  </si>
  <si>
    <t>чай с сахаром</t>
  </si>
  <si>
    <t>Вафли</t>
  </si>
  <si>
    <t>Печенье</t>
  </si>
  <si>
    <t>Кисель из плодово-ягодного концентрата</t>
  </si>
  <si>
    <t>Суп картофельный с макаронными изделиями</t>
  </si>
  <si>
    <t>Картофель запеченый</t>
  </si>
  <si>
    <t>Компот из сухофруктов</t>
  </si>
  <si>
    <t>Суп молочный с макаронными изделиями</t>
  </si>
  <si>
    <t>Бутерброд с маслом сливочным</t>
  </si>
  <si>
    <t>Сок овощной, фруктовый, ягодный</t>
  </si>
  <si>
    <t>Суп картофельный с клецками</t>
  </si>
  <si>
    <t>180/6</t>
  </si>
  <si>
    <t>150/4</t>
  </si>
  <si>
    <t>Птица отварная с соусом</t>
  </si>
  <si>
    <t>Хлеб ржано-пшеничный</t>
  </si>
  <si>
    <t>Бутерброд с повидлом или джемом</t>
  </si>
  <si>
    <t>Плоды или ягоды свежие (яблоки)</t>
  </si>
  <si>
    <t>Щи из свежей капусты с картофелем</t>
  </si>
  <si>
    <t>Капуста тушеная</t>
  </si>
  <si>
    <t>0.08</t>
  </si>
  <si>
    <t>Бутерброд с сыром</t>
  </si>
  <si>
    <t>Рассольник ленинградский</t>
  </si>
  <si>
    <t>Компот из свежих фруктов (яблоки, айва или груша)</t>
  </si>
  <si>
    <t>Молоко кипяченое</t>
  </si>
  <si>
    <t xml:space="preserve">Омлет натуральный  </t>
  </si>
  <si>
    <t>Борщ с капустой и картофелем</t>
  </si>
  <si>
    <t>Гуляш из отварного мяса</t>
  </si>
  <si>
    <t>Каша рассыпчатая перловая</t>
  </si>
  <si>
    <t>Омлет натуральный</t>
  </si>
  <si>
    <t>Бутербод с сыром</t>
  </si>
  <si>
    <t>3,52</t>
  </si>
  <si>
    <t>Какао с молоком</t>
  </si>
  <si>
    <t>Сок овощной, фруктовый и ягодный</t>
  </si>
  <si>
    <t>Рыба, тушеная с овощами</t>
  </si>
  <si>
    <t>Гренка из пшеичного хлеба</t>
  </si>
  <si>
    <t>Макароны отварные с овощами</t>
  </si>
  <si>
    <t>Каша жидкая молочная пшенная</t>
  </si>
  <si>
    <t>Салат из моркови с курагой</t>
  </si>
  <si>
    <t>Плов из птицы</t>
  </si>
  <si>
    <t>Кофейный напиток с молоком</t>
  </si>
  <si>
    <t>3,94</t>
  </si>
  <si>
    <t>Рагу из овощей</t>
  </si>
  <si>
    <t>Каша жидкая молочная "Геркулес" с маслом</t>
  </si>
  <si>
    <t>Суп картофельный с бобовыми</t>
  </si>
  <si>
    <t>Макаронные изделия отварные с маслом</t>
  </si>
  <si>
    <t>Ватрушка с повидлом</t>
  </si>
  <si>
    <t xml:space="preserve">Плоды и ягоды свежие </t>
  </si>
  <si>
    <t>Жаркое по-домашнему</t>
  </si>
  <si>
    <t>Булка дорожная</t>
  </si>
  <si>
    <t>Каша вязкая молочная рисовая</t>
  </si>
  <si>
    <t>Шницель рыбный</t>
  </si>
  <si>
    <t>Макароны отварные с сыром</t>
  </si>
  <si>
    <t>130/13</t>
  </si>
  <si>
    <t>110/10</t>
  </si>
  <si>
    <t>Чай с лимоном и сахаром</t>
  </si>
  <si>
    <t>хлеб ржано-пшеничный</t>
  </si>
  <si>
    <t>22.33</t>
  </si>
  <si>
    <t>Рис припущенный с овощами</t>
  </si>
  <si>
    <t>Каша молочная "Дружба" вязкая с маслом</t>
  </si>
  <si>
    <t>Картофель отварной</t>
  </si>
  <si>
    <t>Пудинг манный с повидлом или сгущенным мол</t>
  </si>
  <si>
    <t>Пюре картофельное</t>
  </si>
  <si>
    <t>каша манная жидкая с маслом</t>
  </si>
  <si>
    <t>Кофейный напиток с сахаром</t>
  </si>
  <si>
    <t>Каша пшенная вязкая с маслом</t>
  </si>
  <si>
    <t>каша пшеничная жидкая с маслом</t>
  </si>
  <si>
    <t>кофейный напиток с сахаром</t>
  </si>
  <si>
    <t xml:space="preserve">Кнели куриные в соусе </t>
  </si>
  <si>
    <t>50/15</t>
  </si>
  <si>
    <t>70/20</t>
  </si>
  <si>
    <t>чай, с сахаром и молоком</t>
  </si>
  <si>
    <t>Лапшевник с творогом и сгущ.мол.</t>
  </si>
  <si>
    <t>130/10</t>
  </si>
  <si>
    <t>150/15</t>
  </si>
  <si>
    <t xml:space="preserve">Чай с сахаром </t>
  </si>
  <si>
    <t>Каша жидкая молочная" Геркулес"с маслом</t>
  </si>
  <si>
    <t>Кисломолочный продукт</t>
  </si>
  <si>
    <t>Вафля</t>
  </si>
  <si>
    <t>55.55</t>
  </si>
  <si>
    <t>Котлеты или биточки рыбные с соусом</t>
  </si>
  <si>
    <t xml:space="preserve">Чай с лимоном </t>
  </si>
  <si>
    <t>Суп борщ с картофелем и фасолью</t>
  </si>
  <si>
    <t>Салат из свежих огурцов</t>
  </si>
  <si>
    <t>Салат из свежих помидоров</t>
  </si>
  <si>
    <t>Салат из свежих овощей</t>
  </si>
  <si>
    <t>Пудинг из творога со сгущен.молоком</t>
  </si>
  <si>
    <t>Каша манная жидкая с маслом</t>
  </si>
  <si>
    <t>Котлеты,биточки,шницели мясные</t>
  </si>
  <si>
    <t>Суп с крупой(гречневый)</t>
  </si>
  <si>
    <t>Суп молочный с крупой(рисовый)</t>
  </si>
  <si>
    <t>Суп молочный с крупой (гречневый)</t>
  </si>
  <si>
    <t>Суп картофельный с крупой (рисовый)</t>
  </si>
  <si>
    <t xml:space="preserve">Плоды или ягоды свежие </t>
  </si>
  <si>
    <t>Салат из свеклы с яблоком</t>
  </si>
  <si>
    <t>Салат из кукурузы консервированной</t>
  </si>
  <si>
    <t>Салат из свежих овощей с луком</t>
  </si>
  <si>
    <t>Салат винегрет овощной</t>
  </si>
  <si>
    <t>весенне-летний период 2025год</t>
  </si>
  <si>
    <t>Суп с рыбными консервами</t>
  </si>
  <si>
    <t>101.21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</si>
</sst>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4" fillId="0" borderId="0" xfId="0" applyFont="1" applyFill="1" applyAlignment="1"/>
    <xf numFmtId="0" fontId="2" fillId="0" borderId="0" xfId="0" applyFont="1" applyBorder="1"/>
    <xf numFmtId="0" fontId="2" fillId="0" borderId="0" xfId="0" applyFont="1" applyFill="1"/>
    <xf numFmtId="0" fontId="5" fillId="0" borderId="0" xfId="0" applyFont="1" applyFill="1"/>
    <xf numFmtId="0" fontId="2" fillId="0" borderId="1" xfId="0" applyFont="1" applyBorder="1"/>
    <xf numFmtId="0" fontId="5" fillId="2" borderId="1" xfId="0" applyFont="1" applyFill="1" applyBorder="1" applyAlignment="1"/>
    <xf numFmtId="0" fontId="6" fillId="3" borderId="2" xfId="0" applyFont="1" applyFill="1" applyBorder="1" applyAlignment="1">
      <alignment wrapText="1"/>
    </xf>
    <xf numFmtId="0" fontId="5" fillId="2" borderId="1" xfId="0" applyFont="1" applyFill="1" applyBorder="1"/>
    <xf numFmtId="0" fontId="2" fillId="3" borderId="1" xfId="0" applyFont="1" applyFill="1" applyBorder="1"/>
    <xf numFmtId="0" fontId="5" fillId="2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4" borderId="2" xfId="0" applyFont="1" applyFill="1" applyBorder="1"/>
    <xf numFmtId="0" fontId="7" fillId="2" borderId="1" xfId="0" applyFont="1" applyFill="1" applyBorder="1"/>
    <xf numFmtId="0" fontId="1" fillId="3" borderId="1" xfId="0" applyFont="1" applyFill="1" applyBorder="1"/>
    <xf numFmtId="0" fontId="2" fillId="2" borderId="1" xfId="0" applyFont="1" applyFill="1" applyBorder="1"/>
    <xf numFmtId="0" fontId="1" fillId="4" borderId="2" xfId="0" applyFont="1" applyFill="1" applyBorder="1" applyAlignment="1"/>
    <xf numFmtId="0" fontId="1" fillId="2" borderId="1" xfId="0" applyFont="1" applyFill="1" applyBorder="1"/>
    <xf numFmtId="0" fontId="8" fillId="3" borderId="2" xfId="0" applyFont="1" applyFill="1" applyBorder="1" applyAlignment="1">
      <alignment wrapText="1"/>
    </xf>
    <xf numFmtId="0" fontId="3" fillId="2" borderId="1" xfId="0" applyFont="1" applyFill="1" applyBorder="1"/>
    <xf numFmtId="0" fontId="9" fillId="4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wrapText="1"/>
    </xf>
    <xf numFmtId="0" fontId="9" fillId="4" borderId="2" xfId="0" applyFont="1" applyFill="1" applyBorder="1" applyAlignment="1">
      <alignment horizontal="left" wrapText="1"/>
    </xf>
    <xf numFmtId="0" fontId="1" fillId="5" borderId="1" xfId="0" applyFont="1" applyFill="1" applyBorder="1"/>
    <xf numFmtId="0" fontId="9" fillId="5" borderId="2" xfId="0" applyFont="1" applyFill="1" applyBorder="1" applyAlignment="1">
      <alignment horizontal="left" wrapText="1"/>
    </xf>
    <xf numFmtId="0" fontId="7" fillId="5" borderId="1" xfId="0" applyFont="1" applyFill="1" applyBorder="1"/>
    <xf numFmtId="0" fontId="2" fillId="3" borderId="2" xfId="0" applyFont="1" applyFill="1" applyBorder="1"/>
    <xf numFmtId="0" fontId="2" fillId="3" borderId="1" xfId="0" applyFont="1" applyFill="1" applyBorder="1" applyAlignment="1">
      <alignment horizontal="right"/>
    </xf>
    <xf numFmtId="0" fontId="9" fillId="5" borderId="2" xfId="0" applyFont="1" applyFill="1" applyBorder="1" applyAlignment="1">
      <alignment wrapText="1"/>
    </xf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9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right" wrapText="1"/>
    </xf>
    <xf numFmtId="0" fontId="2" fillId="3" borderId="3" xfId="0" applyFont="1" applyFill="1" applyBorder="1"/>
    <xf numFmtId="0" fontId="2" fillId="2" borderId="3" xfId="0" applyFont="1" applyFill="1" applyBorder="1"/>
    <xf numFmtId="0" fontId="9" fillId="5" borderId="2" xfId="0" applyFont="1" applyFill="1" applyBorder="1" applyAlignment="1">
      <alignment horizontal="center" wrapText="1"/>
    </xf>
    <xf numFmtId="0" fontId="1" fillId="6" borderId="1" xfId="0" applyFont="1" applyFill="1" applyBorder="1"/>
    <xf numFmtId="0" fontId="9" fillId="6" borderId="3" xfId="0" applyFont="1" applyFill="1" applyBorder="1" applyAlignment="1">
      <alignment wrapText="1"/>
    </xf>
    <xf numFmtId="0" fontId="2" fillId="0" borderId="2" xfId="0" applyFont="1" applyFill="1" applyBorder="1"/>
    <xf numFmtId="0" fontId="2" fillId="0" borderId="1" xfId="0" applyFont="1" applyFill="1" applyBorder="1"/>
    <xf numFmtId="0" fontId="9" fillId="5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9" fillId="5" borderId="3" xfId="0" applyFont="1" applyFill="1" applyBorder="1" applyAlignment="1">
      <alignment horizontal="center" wrapText="1"/>
    </xf>
    <xf numFmtId="0" fontId="1" fillId="5" borderId="3" xfId="0" applyFont="1" applyFill="1" applyBorder="1"/>
    <xf numFmtId="0" fontId="9" fillId="4" borderId="3" xfId="0" applyFont="1" applyFill="1" applyBorder="1" applyAlignment="1">
      <alignment horizontal="center" wrapText="1"/>
    </xf>
    <xf numFmtId="0" fontId="1" fillId="4" borderId="3" xfId="0" applyFont="1" applyFill="1" applyBorder="1"/>
    <xf numFmtId="0" fontId="9" fillId="5" borderId="1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7" fillId="3" borderId="1" xfId="0" applyFont="1" applyFill="1" applyBorder="1"/>
    <xf numFmtId="0" fontId="7" fillId="4" borderId="1" xfId="0" applyFont="1" applyFill="1" applyBorder="1"/>
    <xf numFmtId="0" fontId="11" fillId="2" borderId="1" xfId="0" applyFont="1" applyFill="1" applyBorder="1"/>
    <xf numFmtId="0" fontId="5" fillId="2" borderId="3" xfId="0" applyFont="1" applyFill="1" applyBorder="1"/>
    <xf numFmtId="49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/>
    <xf numFmtId="0" fontId="1" fillId="4" borderId="6" xfId="0" applyFont="1" applyFill="1" applyBorder="1"/>
    <xf numFmtId="0" fontId="7" fillId="4" borderId="6" xfId="0" applyFont="1" applyFill="1" applyBorder="1"/>
    <xf numFmtId="16" fontId="2" fillId="3" borderId="1" xfId="0" applyNumberFormat="1" applyFont="1" applyFill="1" applyBorder="1" applyAlignment="1">
      <alignment vertical="top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0" fillId="2" borderId="6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5"/>
  <sheetViews>
    <sheetView tabSelected="1" topLeftCell="A224" workbookViewId="0">
      <selection activeCell="P250" sqref="P250"/>
    </sheetView>
  </sheetViews>
  <sheetFormatPr defaultRowHeight="15"/>
  <cols>
    <col min="1" max="1" width="8.42578125" customWidth="1"/>
    <col min="2" max="2" width="6.85546875" customWidth="1"/>
    <col min="3" max="3" width="4.7109375" customWidth="1"/>
    <col min="4" max="4" width="35.140625" customWidth="1"/>
    <col min="5" max="5" width="7" customWidth="1"/>
    <col min="6" max="6" width="5.5703125" customWidth="1"/>
    <col min="7" max="7" width="5.140625" customWidth="1"/>
    <col min="8" max="9" width="6.140625" customWidth="1"/>
    <col min="11" max="11" width="6.5703125" customWidth="1"/>
    <col min="12" max="12" width="6.140625" customWidth="1"/>
    <col min="13" max="13" width="5.42578125" customWidth="1"/>
    <col min="14" max="14" width="6.140625" customWidth="1"/>
    <col min="15" max="15" width="5.85546875" customWidth="1"/>
  </cols>
  <sheetData>
    <row r="1" spans="1:16" ht="18.75">
      <c r="A1" s="80" t="s">
        <v>43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17"/>
    </row>
    <row r="2" spans="1:16" ht="18.75">
      <c r="A2" s="18"/>
      <c r="B2" s="18"/>
      <c r="C2" s="18"/>
      <c r="D2" s="90" t="s">
        <v>143</v>
      </c>
      <c r="E2" s="90"/>
      <c r="F2" s="90"/>
      <c r="G2" s="90"/>
      <c r="H2" s="90"/>
      <c r="I2" s="90"/>
      <c r="J2" s="90"/>
      <c r="K2" s="90"/>
      <c r="L2" s="90"/>
      <c r="M2" s="19"/>
      <c r="N2" s="19"/>
      <c r="O2" s="19"/>
      <c r="P2" s="20"/>
    </row>
    <row r="3" spans="1:16">
      <c r="A3" s="18"/>
      <c r="B3" s="18"/>
      <c r="C3" s="18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ht="35.25" customHeight="1">
      <c r="A4" s="98" t="s">
        <v>0</v>
      </c>
      <c r="B4" s="99"/>
      <c r="C4" s="82" t="s">
        <v>1</v>
      </c>
      <c r="D4" s="96" t="s">
        <v>2</v>
      </c>
      <c r="E4" s="82" t="s">
        <v>3</v>
      </c>
      <c r="F4" s="87" t="s">
        <v>44</v>
      </c>
      <c r="G4" s="88"/>
      <c r="H4" s="88"/>
      <c r="I4" s="89"/>
      <c r="J4" s="91" t="s">
        <v>4</v>
      </c>
      <c r="K4" s="82" t="s">
        <v>3</v>
      </c>
      <c r="L4" s="87" t="s">
        <v>45</v>
      </c>
      <c r="M4" s="88"/>
      <c r="N4" s="88"/>
      <c r="O4" s="89"/>
      <c r="P4" s="91" t="s">
        <v>4</v>
      </c>
    </row>
    <row r="5" spans="1:16" ht="33" customHeight="1">
      <c r="A5" s="100"/>
      <c r="B5" s="101"/>
      <c r="C5" s="83"/>
      <c r="D5" s="97"/>
      <c r="E5" s="83"/>
      <c r="F5" s="69" t="s">
        <v>5</v>
      </c>
      <c r="G5" s="69" t="s">
        <v>6</v>
      </c>
      <c r="H5" s="69" t="s">
        <v>7</v>
      </c>
      <c r="I5" s="69" t="s">
        <v>42</v>
      </c>
      <c r="J5" s="92"/>
      <c r="K5" s="83"/>
      <c r="L5" s="69" t="s">
        <v>8</v>
      </c>
      <c r="M5" s="69" t="s">
        <v>9</v>
      </c>
      <c r="N5" s="69" t="s">
        <v>7</v>
      </c>
      <c r="O5" s="69" t="s">
        <v>42</v>
      </c>
      <c r="P5" s="92"/>
    </row>
    <row r="6" spans="1:16">
      <c r="A6" s="21">
        <v>1</v>
      </c>
      <c r="B6" s="21">
        <v>2</v>
      </c>
      <c r="C6" s="1">
        <v>3</v>
      </c>
      <c r="D6" s="2">
        <v>4</v>
      </c>
      <c r="E6" s="1">
        <v>5</v>
      </c>
      <c r="F6" s="3">
        <v>7</v>
      </c>
      <c r="G6" s="3">
        <v>8</v>
      </c>
      <c r="H6" s="3">
        <v>9</v>
      </c>
      <c r="I6" s="3">
        <v>9</v>
      </c>
      <c r="J6" s="1">
        <v>10</v>
      </c>
      <c r="K6" s="1">
        <v>5</v>
      </c>
      <c r="L6" s="3">
        <v>11</v>
      </c>
      <c r="M6" s="3">
        <v>12</v>
      </c>
      <c r="N6" s="3">
        <v>9</v>
      </c>
      <c r="O6" s="3">
        <v>13</v>
      </c>
      <c r="P6" s="4">
        <v>15</v>
      </c>
    </row>
    <row r="7" spans="1:16">
      <c r="A7" s="93" t="s">
        <v>11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1:16" ht="12.75" customHeight="1">
      <c r="A8" s="84" t="s">
        <v>12</v>
      </c>
      <c r="B8" s="84" t="s">
        <v>13</v>
      </c>
      <c r="C8" s="5"/>
      <c r="D8" s="6"/>
      <c r="E8" s="7" t="s">
        <v>41</v>
      </c>
      <c r="F8" s="8"/>
      <c r="G8" s="8"/>
      <c r="H8" s="8"/>
      <c r="I8" s="8"/>
      <c r="J8" s="5"/>
      <c r="K8" s="7" t="s">
        <v>14</v>
      </c>
      <c r="L8" s="8"/>
      <c r="M8" s="8"/>
      <c r="N8" s="8"/>
      <c r="O8" s="8"/>
      <c r="P8" s="22"/>
    </row>
    <row r="9" spans="1:16" ht="12" customHeight="1">
      <c r="A9" s="85"/>
      <c r="B9" s="85"/>
      <c r="C9" s="9">
        <v>93</v>
      </c>
      <c r="D9" s="23" t="s">
        <v>53</v>
      </c>
      <c r="E9" s="24">
        <v>145</v>
      </c>
      <c r="F9" s="8">
        <v>5.65</v>
      </c>
      <c r="G9" s="8">
        <v>10.82</v>
      </c>
      <c r="H9" s="8">
        <v>17.45</v>
      </c>
      <c r="I9" s="10">
        <v>0.65</v>
      </c>
      <c r="J9" s="9">
        <v>190.67</v>
      </c>
      <c r="K9" s="24">
        <v>175</v>
      </c>
      <c r="L9" s="25">
        <v>6.83</v>
      </c>
      <c r="M9" s="25">
        <v>13.06</v>
      </c>
      <c r="N9" s="10">
        <v>21.07</v>
      </c>
      <c r="O9" s="25">
        <v>0.79</v>
      </c>
      <c r="P9" s="24">
        <v>230.12</v>
      </c>
    </row>
    <row r="10" spans="1:16" ht="12" customHeight="1">
      <c r="A10" s="85"/>
      <c r="B10" s="85"/>
      <c r="C10" s="9">
        <v>1</v>
      </c>
      <c r="D10" s="23" t="s">
        <v>54</v>
      </c>
      <c r="E10" s="24">
        <v>25</v>
      </c>
      <c r="F10" s="10">
        <v>1.57</v>
      </c>
      <c r="G10" s="10">
        <v>3.65</v>
      </c>
      <c r="H10" s="10">
        <v>10.36</v>
      </c>
      <c r="I10" s="10">
        <v>0.03</v>
      </c>
      <c r="J10" s="9">
        <v>80.7</v>
      </c>
      <c r="K10" s="24">
        <v>25</v>
      </c>
      <c r="L10" s="10">
        <v>1.57</v>
      </c>
      <c r="M10" s="10">
        <v>3.65</v>
      </c>
      <c r="N10" s="10">
        <v>10.36</v>
      </c>
      <c r="O10" s="25">
        <v>0.03</v>
      </c>
      <c r="P10" s="24">
        <v>80.7</v>
      </c>
    </row>
    <row r="11" spans="1:16" ht="12" customHeight="1">
      <c r="A11" s="85"/>
      <c r="B11" s="85"/>
      <c r="C11" s="11">
        <v>392</v>
      </c>
      <c r="D11" s="23" t="s">
        <v>46</v>
      </c>
      <c r="E11" s="24">
        <v>180</v>
      </c>
      <c r="F11" s="10">
        <v>0.04</v>
      </c>
      <c r="G11" s="10">
        <v>0.01</v>
      </c>
      <c r="H11" s="10">
        <v>0.02</v>
      </c>
      <c r="I11" s="10">
        <v>0.02</v>
      </c>
      <c r="J11" s="9">
        <v>34.799999999999997</v>
      </c>
      <c r="K11" s="24">
        <v>200</v>
      </c>
      <c r="L11" s="10">
        <v>0.05</v>
      </c>
      <c r="M11" s="10">
        <v>0.01</v>
      </c>
      <c r="N11" s="10">
        <v>0.02</v>
      </c>
      <c r="O11" s="25">
        <v>0.02</v>
      </c>
      <c r="P11" s="24">
        <v>37.33</v>
      </c>
    </row>
    <row r="12" spans="1:16" ht="12" customHeight="1">
      <c r="A12" s="86"/>
      <c r="B12" s="86"/>
      <c r="C12" s="9"/>
      <c r="D12" s="23"/>
      <c r="E12" s="26"/>
      <c r="F12" s="10"/>
      <c r="G12" s="10"/>
      <c r="H12" s="10"/>
      <c r="I12" s="10"/>
      <c r="J12" s="9"/>
      <c r="K12" s="26"/>
      <c r="L12" s="25"/>
      <c r="M12" s="25"/>
      <c r="N12" s="10"/>
      <c r="O12" s="25"/>
      <c r="P12" s="24"/>
    </row>
    <row r="13" spans="1:16" ht="12" customHeight="1">
      <c r="A13" s="27" t="s">
        <v>18</v>
      </c>
      <c r="B13" s="27"/>
      <c r="C13" s="12"/>
      <c r="D13" s="28"/>
      <c r="E13" s="13">
        <f t="shared" ref="E13:P13" si="0">SUM(E9:E12)</f>
        <v>350</v>
      </c>
      <c r="F13" s="13">
        <f t="shared" si="0"/>
        <v>7.2600000000000007</v>
      </c>
      <c r="G13" s="13">
        <f t="shared" si="0"/>
        <v>14.48</v>
      </c>
      <c r="H13" s="13">
        <f t="shared" si="0"/>
        <v>27.83</v>
      </c>
      <c r="I13" s="13">
        <f t="shared" si="0"/>
        <v>0.70000000000000007</v>
      </c>
      <c r="J13" s="12">
        <f t="shared" si="0"/>
        <v>306.17</v>
      </c>
      <c r="K13" s="13">
        <f t="shared" si="0"/>
        <v>400</v>
      </c>
      <c r="L13" s="27">
        <f t="shared" si="0"/>
        <v>8.4500000000000011</v>
      </c>
      <c r="M13" s="27">
        <f t="shared" si="0"/>
        <v>16.720000000000002</v>
      </c>
      <c r="N13" s="13">
        <f t="shared" si="0"/>
        <v>31.45</v>
      </c>
      <c r="O13" s="27">
        <f t="shared" si="0"/>
        <v>0.84000000000000008</v>
      </c>
      <c r="P13" s="27">
        <f t="shared" si="0"/>
        <v>348.15</v>
      </c>
    </row>
    <row r="14" spans="1:16" ht="12" customHeight="1">
      <c r="A14" s="25"/>
      <c r="B14" s="70" t="s">
        <v>19</v>
      </c>
      <c r="C14" s="9">
        <v>399</v>
      </c>
      <c r="D14" s="23" t="s">
        <v>55</v>
      </c>
      <c r="E14" s="24">
        <v>100</v>
      </c>
      <c r="F14" s="25">
        <v>0.41</v>
      </c>
      <c r="G14" s="25">
        <v>0.08</v>
      </c>
      <c r="H14" s="25">
        <v>13.1</v>
      </c>
      <c r="I14" s="25">
        <v>2</v>
      </c>
      <c r="J14" s="31">
        <v>70</v>
      </c>
      <c r="K14" s="24">
        <v>100</v>
      </c>
      <c r="L14" s="25">
        <v>0.41</v>
      </c>
      <c r="M14" s="25">
        <v>0.08</v>
      </c>
      <c r="N14" s="25">
        <v>13.1</v>
      </c>
      <c r="O14" s="25">
        <v>2</v>
      </c>
      <c r="P14" s="24">
        <v>70</v>
      </c>
    </row>
    <row r="15" spans="1:16" ht="12" customHeight="1">
      <c r="A15" s="27" t="s">
        <v>18</v>
      </c>
      <c r="B15" s="71"/>
      <c r="C15" s="12"/>
      <c r="D15" s="32"/>
      <c r="E15" s="29">
        <v>100</v>
      </c>
      <c r="F15" s="29">
        <v>0.41</v>
      </c>
      <c r="G15" s="29">
        <v>0.08</v>
      </c>
      <c r="H15" s="29">
        <v>13.1</v>
      </c>
      <c r="I15" s="29">
        <v>2</v>
      </c>
      <c r="J15" s="29">
        <v>70</v>
      </c>
      <c r="K15" s="29">
        <v>100</v>
      </c>
      <c r="L15" s="29">
        <v>0.41</v>
      </c>
      <c r="M15" s="29">
        <v>8.0000000000000002E-3</v>
      </c>
      <c r="N15" s="29">
        <v>13.1</v>
      </c>
      <c r="O15" s="29">
        <v>2</v>
      </c>
      <c r="P15" s="29">
        <v>70</v>
      </c>
    </row>
    <row r="16" spans="1:16" ht="12" customHeight="1">
      <c r="A16" s="25"/>
      <c r="B16" s="84" t="s">
        <v>20</v>
      </c>
      <c r="C16" s="14">
        <v>15</v>
      </c>
      <c r="D16" s="34" t="s">
        <v>130</v>
      </c>
      <c r="E16" s="35">
        <v>30</v>
      </c>
      <c r="F16" s="10">
        <v>0.39</v>
      </c>
      <c r="G16" s="10">
        <v>0.97</v>
      </c>
      <c r="H16" s="10">
        <v>1.87</v>
      </c>
      <c r="I16" s="10">
        <v>9.73</v>
      </c>
      <c r="J16" s="9">
        <v>17.88</v>
      </c>
      <c r="K16" s="35">
        <v>50</v>
      </c>
      <c r="L16" s="25">
        <v>0.53</v>
      </c>
      <c r="M16" s="25">
        <v>0.09</v>
      </c>
      <c r="N16" s="10">
        <v>2.58</v>
      </c>
      <c r="O16" s="25">
        <v>4</v>
      </c>
      <c r="P16" s="24">
        <v>19.95</v>
      </c>
    </row>
    <row r="17" spans="1:16" ht="12" customHeight="1">
      <c r="A17" s="25"/>
      <c r="B17" s="85"/>
      <c r="C17" s="9">
        <v>85</v>
      </c>
      <c r="D17" s="23" t="s">
        <v>56</v>
      </c>
      <c r="E17" s="24">
        <v>150</v>
      </c>
      <c r="F17" s="10">
        <v>7.38</v>
      </c>
      <c r="G17" s="10">
        <v>6.24</v>
      </c>
      <c r="H17" s="10">
        <v>20.149999999999999</v>
      </c>
      <c r="I17" s="10"/>
      <c r="J17" s="9">
        <v>166.6</v>
      </c>
      <c r="K17" s="24">
        <v>180</v>
      </c>
      <c r="L17" s="10">
        <v>8.86</v>
      </c>
      <c r="M17" s="25">
        <v>7.49</v>
      </c>
      <c r="N17" s="10">
        <v>24.19</v>
      </c>
      <c r="O17" s="25">
        <v>6.05</v>
      </c>
      <c r="P17" s="24">
        <v>199.93</v>
      </c>
    </row>
    <row r="18" spans="1:16" ht="12" customHeight="1">
      <c r="A18" s="25"/>
      <c r="B18" s="85"/>
      <c r="C18" s="9">
        <v>300</v>
      </c>
      <c r="D18" s="23" t="s">
        <v>59</v>
      </c>
      <c r="E18" s="24" t="s">
        <v>114</v>
      </c>
      <c r="F18" s="25">
        <v>8.48</v>
      </c>
      <c r="G18" s="25">
        <v>8.77</v>
      </c>
      <c r="H18" s="25">
        <v>1.32</v>
      </c>
      <c r="I18" s="25"/>
      <c r="J18" s="31">
        <v>118.22</v>
      </c>
      <c r="K18" s="24" t="s">
        <v>115</v>
      </c>
      <c r="L18" s="25">
        <v>11.88</v>
      </c>
      <c r="M18" s="25">
        <v>12.28</v>
      </c>
      <c r="N18" s="25">
        <v>1.86</v>
      </c>
      <c r="O18" s="25">
        <v>1.5</v>
      </c>
      <c r="P18" s="24">
        <v>165.51</v>
      </c>
    </row>
    <row r="19" spans="1:16" ht="12" customHeight="1">
      <c r="A19" s="25"/>
      <c r="B19" s="85"/>
      <c r="C19" s="9">
        <v>313</v>
      </c>
      <c r="D19" s="23" t="s">
        <v>21</v>
      </c>
      <c r="E19" s="24">
        <v>110</v>
      </c>
      <c r="F19" s="25">
        <v>2.42</v>
      </c>
      <c r="G19" s="25">
        <v>3.68</v>
      </c>
      <c r="H19" s="25">
        <v>16.940000000000001</v>
      </c>
      <c r="I19" s="25"/>
      <c r="J19" s="31">
        <v>132</v>
      </c>
      <c r="K19" s="24">
        <v>130</v>
      </c>
      <c r="L19" s="25">
        <v>2.86</v>
      </c>
      <c r="M19" s="25">
        <v>4.3499999999999996</v>
      </c>
      <c r="N19" s="25">
        <v>20.02</v>
      </c>
      <c r="O19" s="25">
        <v>0</v>
      </c>
      <c r="P19" s="24">
        <v>156</v>
      </c>
    </row>
    <row r="20" spans="1:16" ht="12" customHeight="1">
      <c r="A20" s="25"/>
      <c r="B20" s="85"/>
      <c r="C20" s="11" t="s">
        <v>15</v>
      </c>
      <c r="D20" s="23" t="s">
        <v>16</v>
      </c>
      <c r="E20" s="24">
        <v>20</v>
      </c>
      <c r="F20" s="10">
        <v>1.57</v>
      </c>
      <c r="G20" s="10">
        <v>0.2</v>
      </c>
      <c r="H20" s="10">
        <v>0.42</v>
      </c>
      <c r="I20" s="10">
        <v>0</v>
      </c>
      <c r="J20" s="9">
        <v>46.75</v>
      </c>
      <c r="K20" s="24">
        <v>25</v>
      </c>
      <c r="L20" s="10">
        <v>2.21</v>
      </c>
      <c r="M20" s="10">
        <v>0.28000000000000003</v>
      </c>
      <c r="N20" s="10">
        <v>0.59</v>
      </c>
      <c r="O20" s="25">
        <v>0</v>
      </c>
      <c r="P20" s="24">
        <v>65.459999999999994</v>
      </c>
    </row>
    <row r="21" spans="1:16" ht="12" customHeight="1">
      <c r="A21" s="25"/>
      <c r="B21" s="85"/>
      <c r="C21" s="11">
        <v>376</v>
      </c>
      <c r="D21" s="23" t="s">
        <v>52</v>
      </c>
      <c r="E21" s="24">
        <v>150</v>
      </c>
      <c r="F21" s="10">
        <v>0.4</v>
      </c>
      <c r="G21" s="10">
        <v>0</v>
      </c>
      <c r="H21" s="10">
        <v>9.86</v>
      </c>
      <c r="I21" s="10"/>
      <c r="J21" s="9">
        <v>37.6</v>
      </c>
      <c r="K21" s="24">
        <v>180</v>
      </c>
      <c r="L21" s="25">
        <v>0.05</v>
      </c>
      <c r="M21" s="25">
        <v>0</v>
      </c>
      <c r="N21" s="10">
        <v>11.84</v>
      </c>
      <c r="O21" s="25">
        <v>0.75</v>
      </c>
      <c r="P21" s="24">
        <v>45.13</v>
      </c>
    </row>
    <row r="22" spans="1:16" ht="12" customHeight="1">
      <c r="A22" s="25"/>
      <c r="B22" s="86"/>
      <c r="C22" s="9" t="s">
        <v>15</v>
      </c>
      <c r="D22" s="23" t="s">
        <v>60</v>
      </c>
      <c r="E22" s="24">
        <v>25</v>
      </c>
      <c r="F22" s="10">
        <v>1.1100000000000001</v>
      </c>
      <c r="G22" s="10">
        <v>0.21</v>
      </c>
      <c r="H22" s="10">
        <v>0.48</v>
      </c>
      <c r="I22" s="10"/>
      <c r="J22" s="9">
        <v>45.98</v>
      </c>
      <c r="K22" s="24">
        <v>25</v>
      </c>
      <c r="L22" s="25">
        <v>1.34</v>
      </c>
      <c r="M22" s="25">
        <v>0.26</v>
      </c>
      <c r="N22" s="10">
        <v>0.57999999999999996</v>
      </c>
      <c r="O22" s="25">
        <v>0</v>
      </c>
      <c r="P22" s="24">
        <v>45.98</v>
      </c>
    </row>
    <row r="23" spans="1:16" ht="12" customHeight="1">
      <c r="A23" s="27" t="s">
        <v>18</v>
      </c>
      <c r="B23" s="71"/>
      <c r="C23" s="12"/>
      <c r="D23" s="36"/>
      <c r="E23" s="29">
        <v>530</v>
      </c>
      <c r="F23" s="13">
        <f t="shared" ref="F23:P23" si="1">SUM(F16:F22)</f>
        <v>21.75</v>
      </c>
      <c r="G23" s="13">
        <f t="shared" si="1"/>
        <v>20.07</v>
      </c>
      <c r="H23" s="13">
        <f t="shared" si="1"/>
        <v>51.04</v>
      </c>
      <c r="I23" s="13">
        <f t="shared" si="1"/>
        <v>9.73</v>
      </c>
      <c r="J23" s="12">
        <f t="shared" si="1"/>
        <v>565.03</v>
      </c>
      <c r="K23" s="29">
        <v>660</v>
      </c>
      <c r="L23" s="27">
        <f t="shared" si="1"/>
        <v>27.73</v>
      </c>
      <c r="M23" s="27">
        <f t="shared" si="1"/>
        <v>24.750000000000004</v>
      </c>
      <c r="N23" s="13">
        <f t="shared" si="1"/>
        <v>61.660000000000011</v>
      </c>
      <c r="O23" s="27">
        <f t="shared" si="1"/>
        <v>12.3</v>
      </c>
      <c r="P23" s="27">
        <f t="shared" si="1"/>
        <v>697.96</v>
      </c>
    </row>
    <row r="24" spans="1:16" ht="12" customHeight="1">
      <c r="A24" s="25"/>
      <c r="B24" s="84" t="s">
        <v>23</v>
      </c>
      <c r="C24" s="11" t="s">
        <v>15</v>
      </c>
      <c r="D24" s="37" t="s">
        <v>48</v>
      </c>
      <c r="E24" s="24">
        <v>35</v>
      </c>
      <c r="F24" s="10">
        <v>0.6</v>
      </c>
      <c r="G24" s="10">
        <v>3.5</v>
      </c>
      <c r="H24" s="10">
        <v>36.71</v>
      </c>
      <c r="I24" s="10">
        <v>0</v>
      </c>
      <c r="J24" s="9">
        <v>171.5</v>
      </c>
      <c r="K24" s="24">
        <v>50</v>
      </c>
      <c r="L24" s="25">
        <v>1.1000000000000001</v>
      </c>
      <c r="M24" s="25">
        <v>5.5</v>
      </c>
      <c r="N24" s="10">
        <v>57.7</v>
      </c>
      <c r="O24" s="25">
        <v>0</v>
      </c>
      <c r="P24" s="24">
        <v>269.5</v>
      </c>
    </row>
    <row r="25" spans="1:16" ht="12" customHeight="1">
      <c r="A25" s="25"/>
      <c r="B25" s="86"/>
      <c r="C25" s="9">
        <v>378</v>
      </c>
      <c r="D25" s="38" t="s">
        <v>49</v>
      </c>
      <c r="E25" s="26">
        <v>180</v>
      </c>
      <c r="F25" s="10">
        <v>0</v>
      </c>
      <c r="G25" s="10">
        <v>0</v>
      </c>
      <c r="H25" s="10">
        <v>3.27</v>
      </c>
      <c r="I25" s="10">
        <v>0</v>
      </c>
      <c r="J25" s="9">
        <v>13.35</v>
      </c>
      <c r="K25" s="26">
        <v>200</v>
      </c>
      <c r="L25" s="25">
        <v>0</v>
      </c>
      <c r="M25" s="25">
        <v>0</v>
      </c>
      <c r="N25" s="10">
        <v>3.64</v>
      </c>
      <c r="O25" s="25">
        <v>0</v>
      </c>
      <c r="P25" s="24">
        <v>14.84</v>
      </c>
    </row>
    <row r="26" spans="1:16" ht="12" customHeight="1">
      <c r="A26" s="27" t="s">
        <v>18</v>
      </c>
      <c r="B26" s="71"/>
      <c r="C26" s="12"/>
      <c r="D26" s="39"/>
      <c r="E26" s="29">
        <f t="shared" ref="E26:O26" si="2">SUM(E24:E25)</f>
        <v>215</v>
      </c>
      <c r="F26" s="13">
        <f t="shared" si="2"/>
        <v>0.6</v>
      </c>
      <c r="G26" s="13">
        <f t="shared" si="2"/>
        <v>3.5</v>
      </c>
      <c r="H26" s="13">
        <f t="shared" si="2"/>
        <v>39.980000000000004</v>
      </c>
      <c r="I26" s="13">
        <f t="shared" si="2"/>
        <v>0</v>
      </c>
      <c r="J26" s="12">
        <v>224.2</v>
      </c>
      <c r="K26" s="29">
        <v>250</v>
      </c>
      <c r="L26" s="13">
        <f t="shared" si="2"/>
        <v>1.1000000000000001</v>
      </c>
      <c r="M26" s="27">
        <f t="shared" si="2"/>
        <v>5.5</v>
      </c>
      <c r="N26" s="13">
        <f t="shared" si="2"/>
        <v>61.34</v>
      </c>
      <c r="O26" s="13">
        <f t="shared" si="2"/>
        <v>0</v>
      </c>
      <c r="P26" s="13">
        <v>284.33999999999997</v>
      </c>
    </row>
    <row r="27" spans="1:16" ht="12" customHeight="1">
      <c r="A27" s="30"/>
      <c r="B27" s="84" t="s">
        <v>24</v>
      </c>
      <c r="C27" s="9">
        <v>215</v>
      </c>
      <c r="D27" s="38" t="s">
        <v>70</v>
      </c>
      <c r="E27" s="35">
        <v>140</v>
      </c>
      <c r="F27" s="10">
        <v>8.26</v>
      </c>
      <c r="G27" s="10">
        <v>14.15</v>
      </c>
      <c r="H27" s="10">
        <v>5.68</v>
      </c>
      <c r="I27" s="10">
        <v>0.21</v>
      </c>
      <c r="J27" s="9">
        <v>138.87</v>
      </c>
      <c r="K27" s="35">
        <v>170</v>
      </c>
      <c r="L27" s="25">
        <v>9.69</v>
      </c>
      <c r="M27" s="25">
        <v>16.59</v>
      </c>
      <c r="N27" s="10">
        <v>6.66</v>
      </c>
      <c r="O27" s="25">
        <v>0.26</v>
      </c>
      <c r="P27" s="35">
        <v>162.81</v>
      </c>
    </row>
    <row r="28" spans="1:16" ht="12" customHeight="1">
      <c r="A28" s="25"/>
      <c r="B28" s="85"/>
      <c r="C28" s="11" t="s">
        <v>15</v>
      </c>
      <c r="D28" s="23" t="s">
        <v>16</v>
      </c>
      <c r="E28" s="24">
        <v>25</v>
      </c>
      <c r="F28" s="10">
        <v>2.36</v>
      </c>
      <c r="G28" s="10">
        <v>0.3</v>
      </c>
      <c r="H28" s="10">
        <v>0.63</v>
      </c>
      <c r="I28" s="10">
        <v>0</v>
      </c>
      <c r="J28" s="9">
        <v>65.459999999999994</v>
      </c>
      <c r="K28" s="24">
        <v>25</v>
      </c>
      <c r="L28" s="10">
        <v>2.21</v>
      </c>
      <c r="M28" s="10">
        <v>0.28000000000000003</v>
      </c>
      <c r="N28" s="10">
        <v>0.59</v>
      </c>
      <c r="O28" s="25">
        <v>0</v>
      </c>
      <c r="P28" s="24">
        <v>65.459999999999994</v>
      </c>
    </row>
    <row r="29" spans="1:16" ht="12" customHeight="1">
      <c r="A29" s="25"/>
      <c r="B29" s="85"/>
      <c r="C29" s="11" t="s">
        <v>15</v>
      </c>
      <c r="D29" s="23" t="s">
        <v>60</v>
      </c>
      <c r="E29" s="24">
        <v>25</v>
      </c>
      <c r="F29" s="10">
        <v>1.1100000000000001</v>
      </c>
      <c r="G29" s="10">
        <v>0.21</v>
      </c>
      <c r="H29" s="10">
        <v>0.48</v>
      </c>
      <c r="I29" s="10">
        <v>0</v>
      </c>
      <c r="J29" s="9">
        <v>45.98</v>
      </c>
      <c r="K29" s="24">
        <v>25</v>
      </c>
      <c r="L29" s="25">
        <v>1.34</v>
      </c>
      <c r="M29" s="25">
        <v>0.26</v>
      </c>
      <c r="N29" s="10">
        <v>0.57999999999999996</v>
      </c>
      <c r="O29" s="25">
        <v>0</v>
      </c>
      <c r="P29" s="24">
        <v>45.98</v>
      </c>
    </row>
    <row r="30" spans="1:16" ht="12" customHeight="1">
      <c r="A30" s="25"/>
      <c r="B30" s="86"/>
      <c r="C30" s="9">
        <v>392</v>
      </c>
      <c r="D30" s="23" t="s">
        <v>17</v>
      </c>
      <c r="E30" s="26">
        <v>200</v>
      </c>
      <c r="F30" s="10">
        <v>0.12</v>
      </c>
      <c r="G30" s="10">
        <v>0</v>
      </c>
      <c r="H30" s="10">
        <v>8.8699999999999992</v>
      </c>
      <c r="I30" s="10">
        <v>0</v>
      </c>
      <c r="J30" s="9">
        <v>34.799999999999997</v>
      </c>
      <c r="K30" s="26">
        <v>200</v>
      </c>
      <c r="L30" s="25">
        <v>0.11</v>
      </c>
      <c r="M30" s="25">
        <v>0</v>
      </c>
      <c r="N30" s="10">
        <v>7.99</v>
      </c>
      <c r="O30" s="25">
        <v>0</v>
      </c>
      <c r="P30" s="24">
        <v>37.33</v>
      </c>
    </row>
    <row r="31" spans="1:16" ht="12" customHeight="1">
      <c r="A31" s="27" t="s">
        <v>18</v>
      </c>
      <c r="B31" s="71"/>
      <c r="C31" s="12"/>
      <c r="D31" s="39"/>
      <c r="E31" s="13">
        <f>SUM(E27:E30)</f>
        <v>390</v>
      </c>
      <c r="F31" s="13">
        <f>SUM(F27:F30)</f>
        <v>11.849999999999998</v>
      </c>
      <c r="G31" s="13">
        <f t="shared" ref="G31:P31" si="3">SUM(G27:G30)</f>
        <v>14.660000000000002</v>
      </c>
      <c r="H31" s="13">
        <f t="shared" si="3"/>
        <v>15.659999999999998</v>
      </c>
      <c r="I31" s="13">
        <f t="shared" si="3"/>
        <v>0.21</v>
      </c>
      <c r="J31" s="13">
        <f t="shared" si="3"/>
        <v>285.10999999999996</v>
      </c>
      <c r="K31" s="13">
        <f t="shared" si="3"/>
        <v>420</v>
      </c>
      <c r="L31" s="13">
        <f t="shared" si="3"/>
        <v>13.349999999999998</v>
      </c>
      <c r="M31" s="13">
        <f t="shared" si="3"/>
        <v>17.130000000000003</v>
      </c>
      <c r="N31" s="13">
        <f t="shared" si="3"/>
        <v>15.82</v>
      </c>
      <c r="O31" s="13">
        <f t="shared" si="3"/>
        <v>0.26</v>
      </c>
      <c r="P31" s="13">
        <f t="shared" si="3"/>
        <v>311.58</v>
      </c>
    </row>
    <row r="32" spans="1:16" ht="12" customHeight="1">
      <c r="A32" s="40" t="s">
        <v>25</v>
      </c>
      <c r="B32" s="42"/>
      <c r="C32" s="15"/>
      <c r="D32" s="41"/>
      <c r="E32" s="42">
        <f t="shared" ref="E32:P32" si="4">E13+E15+E23+E26+E31</f>
        <v>1585</v>
      </c>
      <c r="F32" s="42">
        <f t="shared" si="4"/>
        <v>41.870000000000005</v>
      </c>
      <c r="G32" s="42">
        <f t="shared" si="4"/>
        <v>52.790000000000006</v>
      </c>
      <c r="H32" s="42">
        <f t="shared" si="4"/>
        <v>147.60999999999999</v>
      </c>
      <c r="I32" s="42">
        <f t="shared" si="4"/>
        <v>12.64</v>
      </c>
      <c r="J32" s="42">
        <f t="shared" si="4"/>
        <v>1450.51</v>
      </c>
      <c r="K32" s="42">
        <f t="shared" si="4"/>
        <v>1830</v>
      </c>
      <c r="L32" s="42">
        <f t="shared" si="4"/>
        <v>51.040000000000006</v>
      </c>
      <c r="M32" s="42">
        <f t="shared" si="4"/>
        <v>64.108000000000004</v>
      </c>
      <c r="N32" s="42">
        <f t="shared" si="4"/>
        <v>183.37</v>
      </c>
      <c r="O32" s="42">
        <f t="shared" si="4"/>
        <v>15.4</v>
      </c>
      <c r="P32" s="42">
        <f t="shared" si="4"/>
        <v>1712.03</v>
      </c>
    </row>
    <row r="33" spans="1:16" ht="12" customHeight="1">
      <c r="A33" s="102" t="s">
        <v>26</v>
      </c>
      <c r="B33" s="84" t="s">
        <v>13</v>
      </c>
      <c r="C33" s="9">
        <v>185</v>
      </c>
      <c r="D33" s="23" t="s">
        <v>111</v>
      </c>
      <c r="E33" s="24">
        <v>145</v>
      </c>
      <c r="F33" s="25">
        <v>5.39</v>
      </c>
      <c r="G33" s="25">
        <v>5.92</v>
      </c>
      <c r="H33" s="25">
        <v>21.79</v>
      </c>
      <c r="I33" s="25">
        <v>1.46</v>
      </c>
      <c r="J33" s="31">
        <v>162.27000000000001</v>
      </c>
      <c r="K33" s="24">
        <v>195</v>
      </c>
      <c r="L33" s="25">
        <v>7.07</v>
      </c>
      <c r="M33" s="25">
        <v>7.77</v>
      </c>
      <c r="N33" s="25">
        <v>28.56</v>
      </c>
      <c r="O33" s="25">
        <v>1.95</v>
      </c>
      <c r="P33" s="24">
        <v>212.63</v>
      </c>
    </row>
    <row r="34" spans="1:16" ht="12" customHeight="1">
      <c r="A34" s="103"/>
      <c r="B34" s="85"/>
      <c r="C34" s="9">
        <v>2</v>
      </c>
      <c r="D34" s="23" t="s">
        <v>61</v>
      </c>
      <c r="E34" s="24">
        <v>25</v>
      </c>
      <c r="F34" s="10">
        <v>0.34</v>
      </c>
      <c r="G34" s="10">
        <v>0.2</v>
      </c>
      <c r="H34" s="10">
        <v>11.43</v>
      </c>
      <c r="I34" s="10">
        <v>0.19</v>
      </c>
      <c r="J34" s="9">
        <v>50.03</v>
      </c>
      <c r="K34" s="24">
        <v>30</v>
      </c>
      <c r="L34" s="10">
        <v>0.41</v>
      </c>
      <c r="M34" s="10">
        <v>0.3</v>
      </c>
      <c r="N34" s="10">
        <v>13.72</v>
      </c>
      <c r="O34" s="25">
        <v>0.19</v>
      </c>
      <c r="P34" s="24">
        <v>60.04</v>
      </c>
    </row>
    <row r="35" spans="1:16" ht="12" customHeight="1">
      <c r="A35" s="104"/>
      <c r="B35" s="86"/>
      <c r="C35" s="9">
        <v>395</v>
      </c>
      <c r="D35" s="23" t="s">
        <v>112</v>
      </c>
      <c r="E35" s="24">
        <v>180</v>
      </c>
      <c r="F35" s="25">
        <v>1.08</v>
      </c>
      <c r="G35" s="25">
        <v>1</v>
      </c>
      <c r="H35" s="25">
        <v>11.67</v>
      </c>
      <c r="I35" s="25">
        <v>1.1100000000000001</v>
      </c>
      <c r="J35" s="31">
        <v>115.7</v>
      </c>
      <c r="K35" s="24">
        <v>200</v>
      </c>
      <c r="L35" s="25">
        <v>1.3</v>
      </c>
      <c r="M35" s="25">
        <v>1.3</v>
      </c>
      <c r="N35" s="25">
        <v>14</v>
      </c>
      <c r="O35" s="25">
        <v>0.83</v>
      </c>
      <c r="P35" s="24">
        <v>129.34</v>
      </c>
    </row>
    <row r="36" spans="1:16" ht="12" customHeight="1">
      <c r="A36" s="27" t="s">
        <v>18</v>
      </c>
      <c r="B36" s="71"/>
      <c r="C36" s="12"/>
      <c r="D36" s="28"/>
      <c r="E36" s="27">
        <f t="shared" ref="E36:P36" si="5">SUM(E33:E35)</f>
        <v>350</v>
      </c>
      <c r="F36" s="27">
        <f t="shared" si="5"/>
        <v>6.81</v>
      </c>
      <c r="G36" s="27">
        <f t="shared" si="5"/>
        <v>7.12</v>
      </c>
      <c r="H36" s="27">
        <f t="shared" si="5"/>
        <v>44.89</v>
      </c>
      <c r="I36" s="27">
        <f t="shared" si="5"/>
        <v>2.76</v>
      </c>
      <c r="J36" s="27">
        <f t="shared" si="5"/>
        <v>328</v>
      </c>
      <c r="K36" s="27">
        <f t="shared" si="5"/>
        <v>425</v>
      </c>
      <c r="L36" s="27">
        <f t="shared" si="5"/>
        <v>8.7800000000000011</v>
      </c>
      <c r="M36" s="27">
        <f t="shared" si="5"/>
        <v>9.370000000000001</v>
      </c>
      <c r="N36" s="27">
        <f t="shared" si="5"/>
        <v>56.28</v>
      </c>
      <c r="O36" s="27">
        <f t="shared" si="5"/>
        <v>2.97</v>
      </c>
      <c r="P36" s="27">
        <f t="shared" si="5"/>
        <v>402.01</v>
      </c>
    </row>
    <row r="37" spans="1:16" ht="12" customHeight="1">
      <c r="A37" s="30"/>
      <c r="B37" s="70" t="s">
        <v>19</v>
      </c>
      <c r="C37" s="9">
        <v>368</v>
      </c>
      <c r="D37" s="43" t="s">
        <v>138</v>
      </c>
      <c r="E37" s="35">
        <v>100</v>
      </c>
      <c r="F37" s="10">
        <v>0.4</v>
      </c>
      <c r="G37" s="10">
        <v>0.4</v>
      </c>
      <c r="H37" s="10">
        <v>9.8000000000000007</v>
      </c>
      <c r="I37" s="10">
        <v>10</v>
      </c>
      <c r="J37" s="9">
        <v>47</v>
      </c>
      <c r="K37" s="35">
        <v>100</v>
      </c>
      <c r="L37" s="30">
        <v>0.4</v>
      </c>
      <c r="M37" s="25">
        <v>0.4</v>
      </c>
      <c r="N37" s="10">
        <v>9.8000000000000007</v>
      </c>
      <c r="O37" s="25">
        <v>10</v>
      </c>
      <c r="P37" s="29">
        <v>47</v>
      </c>
    </row>
    <row r="38" spans="1:16" ht="12" customHeight="1">
      <c r="A38" s="27" t="s">
        <v>18</v>
      </c>
      <c r="B38" s="71"/>
      <c r="C38" s="12"/>
      <c r="D38" s="28"/>
      <c r="E38" s="13">
        <f>SUM(E37)</f>
        <v>100</v>
      </c>
      <c r="F38" s="13">
        <f>SUM(F37)</f>
        <v>0.4</v>
      </c>
      <c r="G38" s="13">
        <f>SUM(G37)</f>
        <v>0.4</v>
      </c>
      <c r="H38" s="13">
        <f>SUM(H37)</f>
        <v>9.8000000000000007</v>
      </c>
      <c r="I38" s="13">
        <f t="shared" ref="I38:P38" si="6">SUM(I37)</f>
        <v>10</v>
      </c>
      <c r="J38" s="13">
        <f t="shared" si="6"/>
        <v>47</v>
      </c>
      <c r="K38" s="13">
        <f t="shared" si="6"/>
        <v>100</v>
      </c>
      <c r="L38" s="13">
        <f t="shared" si="6"/>
        <v>0.4</v>
      </c>
      <c r="M38" s="13">
        <f t="shared" si="6"/>
        <v>0.4</v>
      </c>
      <c r="N38" s="13">
        <f t="shared" si="6"/>
        <v>9.8000000000000007</v>
      </c>
      <c r="O38" s="13">
        <f t="shared" si="6"/>
        <v>10</v>
      </c>
      <c r="P38" s="13">
        <f t="shared" si="6"/>
        <v>47</v>
      </c>
    </row>
    <row r="39" spans="1:16" ht="12" customHeight="1">
      <c r="A39" s="25"/>
      <c r="B39" s="84" t="s">
        <v>20</v>
      </c>
      <c r="C39" s="9">
        <v>54</v>
      </c>
      <c r="D39" s="38" t="s">
        <v>139</v>
      </c>
      <c r="E39" s="31">
        <v>30</v>
      </c>
      <c r="F39" s="25">
        <v>0.45</v>
      </c>
      <c r="G39" s="25">
        <v>2.4700000000000002</v>
      </c>
      <c r="H39" s="25">
        <v>1.88</v>
      </c>
      <c r="I39" s="25">
        <v>8.1</v>
      </c>
      <c r="J39" s="31">
        <v>31.64</v>
      </c>
      <c r="K39" s="31">
        <v>50</v>
      </c>
      <c r="L39" s="25">
        <v>1.43</v>
      </c>
      <c r="M39" s="25">
        <v>4.12</v>
      </c>
      <c r="N39" s="25">
        <v>5.51</v>
      </c>
      <c r="O39" s="25">
        <v>4.5</v>
      </c>
      <c r="P39" s="24">
        <v>64.709999999999994</v>
      </c>
    </row>
    <row r="40" spans="1:16" ht="12" customHeight="1">
      <c r="A40" s="25"/>
      <c r="B40" s="85"/>
      <c r="C40" s="9">
        <v>67</v>
      </c>
      <c r="D40" s="43" t="s">
        <v>63</v>
      </c>
      <c r="E40" s="31" t="s">
        <v>58</v>
      </c>
      <c r="F40" s="25">
        <v>6.1</v>
      </c>
      <c r="G40" s="25">
        <v>5.36</v>
      </c>
      <c r="H40" s="25">
        <v>9.6999999999999993</v>
      </c>
      <c r="I40" s="25"/>
      <c r="J40" s="31">
        <v>180.72</v>
      </c>
      <c r="K40" s="31" t="s">
        <v>57</v>
      </c>
      <c r="L40" s="25">
        <v>7.33</v>
      </c>
      <c r="M40" s="25">
        <v>6.44</v>
      </c>
      <c r="N40" s="25">
        <v>11.65</v>
      </c>
      <c r="O40" s="25">
        <v>12.05</v>
      </c>
      <c r="P40" s="24">
        <v>240.96</v>
      </c>
    </row>
    <row r="41" spans="1:16" ht="12" customHeight="1">
      <c r="A41" s="25"/>
      <c r="B41" s="85"/>
      <c r="C41" s="9">
        <v>312</v>
      </c>
      <c r="D41" s="43" t="s">
        <v>113</v>
      </c>
      <c r="E41" s="31" t="s">
        <v>114</v>
      </c>
      <c r="F41" s="25">
        <v>26.25</v>
      </c>
      <c r="G41" s="25">
        <v>14.2</v>
      </c>
      <c r="H41" s="25">
        <v>3.79</v>
      </c>
      <c r="I41" s="25">
        <v>0.01</v>
      </c>
      <c r="J41" s="31">
        <v>217</v>
      </c>
      <c r="K41" s="31" t="s">
        <v>115</v>
      </c>
      <c r="L41" s="25">
        <v>3.59</v>
      </c>
      <c r="M41" s="25">
        <v>14.2</v>
      </c>
      <c r="N41" s="25">
        <v>5.3</v>
      </c>
      <c r="O41" s="25">
        <v>0.01</v>
      </c>
      <c r="P41" s="24">
        <v>303.8</v>
      </c>
    </row>
    <row r="42" spans="1:16" ht="12" customHeight="1">
      <c r="A42" s="25"/>
      <c r="B42" s="85"/>
      <c r="C42" s="9">
        <v>125</v>
      </c>
      <c r="D42" s="23" t="s">
        <v>105</v>
      </c>
      <c r="E42" s="24">
        <v>110</v>
      </c>
      <c r="F42" s="10">
        <v>2.2000000000000002</v>
      </c>
      <c r="G42" s="79">
        <v>1.6</v>
      </c>
      <c r="H42" s="10">
        <v>27.13</v>
      </c>
      <c r="I42" s="10">
        <v>3.97</v>
      </c>
      <c r="J42" s="9">
        <v>81.55</v>
      </c>
      <c r="K42" s="24">
        <v>130</v>
      </c>
      <c r="L42" s="25">
        <v>3.45</v>
      </c>
      <c r="M42" s="25">
        <v>2.0299999999999998</v>
      </c>
      <c r="N42" s="10">
        <v>37.799999999999997</v>
      </c>
      <c r="O42" s="25">
        <v>7.14</v>
      </c>
      <c r="P42" s="24">
        <v>106.25</v>
      </c>
    </row>
    <row r="43" spans="1:16" ht="12" customHeight="1">
      <c r="A43" s="25"/>
      <c r="B43" s="85"/>
      <c r="C43" s="11" t="s">
        <v>15</v>
      </c>
      <c r="D43" s="23" t="s">
        <v>16</v>
      </c>
      <c r="E43" s="24">
        <v>20</v>
      </c>
      <c r="F43" s="10">
        <v>1.57</v>
      </c>
      <c r="G43" s="10">
        <v>0.2</v>
      </c>
      <c r="H43" s="10">
        <v>0.42</v>
      </c>
      <c r="I43" s="10">
        <v>0</v>
      </c>
      <c r="J43" s="9">
        <v>46.75</v>
      </c>
      <c r="K43" s="24">
        <v>25</v>
      </c>
      <c r="L43" s="10">
        <v>2.21</v>
      </c>
      <c r="M43" s="10">
        <v>0.28000000000000003</v>
      </c>
      <c r="N43" s="10">
        <v>0.59</v>
      </c>
      <c r="O43" s="25">
        <v>0</v>
      </c>
      <c r="P43" s="24">
        <v>65.459999999999994</v>
      </c>
    </row>
    <row r="44" spans="1:16" ht="12" customHeight="1">
      <c r="A44" s="25"/>
      <c r="B44" s="85"/>
      <c r="C44" s="11">
        <v>372</v>
      </c>
      <c r="D44" s="23" t="s">
        <v>68</v>
      </c>
      <c r="E44" s="24">
        <v>150</v>
      </c>
      <c r="F44" s="10">
        <v>0.25</v>
      </c>
      <c r="G44" s="10">
        <v>0.25</v>
      </c>
      <c r="H44" s="10">
        <v>13.87</v>
      </c>
      <c r="I44" s="10">
        <v>4.95</v>
      </c>
      <c r="J44" s="9">
        <v>59.1</v>
      </c>
      <c r="K44" s="24">
        <v>180</v>
      </c>
      <c r="L44" s="25">
        <v>0.31</v>
      </c>
      <c r="M44" s="25">
        <v>0.31</v>
      </c>
      <c r="N44" s="10">
        <v>16.649999999999999</v>
      </c>
      <c r="O44" s="25">
        <v>6.6</v>
      </c>
      <c r="P44" s="24">
        <v>70.92</v>
      </c>
    </row>
    <row r="45" spans="1:16" ht="12" customHeight="1">
      <c r="A45" s="25"/>
      <c r="B45" s="85"/>
      <c r="C45" s="9" t="s">
        <v>15</v>
      </c>
      <c r="D45" s="23" t="s">
        <v>60</v>
      </c>
      <c r="E45" s="24">
        <v>25</v>
      </c>
      <c r="F45" s="25">
        <v>1.1100000000000001</v>
      </c>
      <c r="G45" s="25">
        <v>0.21</v>
      </c>
      <c r="H45" s="25">
        <v>0.48</v>
      </c>
      <c r="I45" s="25"/>
      <c r="J45" s="31">
        <v>45.98</v>
      </c>
      <c r="K45" s="24">
        <v>25</v>
      </c>
      <c r="L45" s="25">
        <v>1.34</v>
      </c>
      <c r="M45" s="25">
        <v>0.26</v>
      </c>
      <c r="N45" s="25">
        <v>0.57999999999999996</v>
      </c>
      <c r="O45" s="25">
        <v>0</v>
      </c>
      <c r="P45" s="24">
        <v>45.98</v>
      </c>
    </row>
    <row r="46" spans="1:16" ht="12" customHeight="1">
      <c r="A46" s="25"/>
      <c r="B46" s="86"/>
      <c r="C46" s="9"/>
      <c r="D46" s="23"/>
      <c r="E46" s="24"/>
      <c r="F46" s="25"/>
      <c r="G46" s="25"/>
      <c r="H46" s="25"/>
      <c r="I46" s="25"/>
      <c r="J46" s="31"/>
      <c r="K46" s="24"/>
      <c r="L46" s="25"/>
      <c r="M46" s="25"/>
      <c r="N46" s="25"/>
      <c r="O46" s="25"/>
      <c r="P46" s="24"/>
    </row>
    <row r="47" spans="1:16" ht="12" customHeight="1">
      <c r="A47" s="27" t="s">
        <v>18</v>
      </c>
      <c r="B47" s="71"/>
      <c r="C47" s="12"/>
      <c r="D47" s="36"/>
      <c r="E47" s="29">
        <v>530</v>
      </c>
      <c r="F47" s="27">
        <f t="shared" ref="F47:P47" si="7">SUM(F39:F46)</f>
        <v>37.93</v>
      </c>
      <c r="G47" s="27">
        <f t="shared" si="7"/>
        <v>24.290000000000003</v>
      </c>
      <c r="H47" s="27">
        <f t="shared" si="7"/>
        <v>57.269999999999996</v>
      </c>
      <c r="I47" s="27">
        <f t="shared" si="7"/>
        <v>17.03</v>
      </c>
      <c r="J47" s="33">
        <f t="shared" si="7"/>
        <v>662.74000000000012</v>
      </c>
      <c r="K47" s="29">
        <v>662</v>
      </c>
      <c r="L47" s="27">
        <f t="shared" si="7"/>
        <v>19.66</v>
      </c>
      <c r="M47" s="27">
        <f t="shared" si="7"/>
        <v>27.64</v>
      </c>
      <c r="N47" s="27">
        <f t="shared" si="7"/>
        <v>78.08</v>
      </c>
      <c r="O47" s="27">
        <f t="shared" si="7"/>
        <v>30.300000000000004</v>
      </c>
      <c r="P47" s="27">
        <f t="shared" si="7"/>
        <v>898.08</v>
      </c>
    </row>
    <row r="48" spans="1:16" ht="12" customHeight="1">
      <c r="A48" s="25"/>
      <c r="B48" s="84" t="s">
        <v>23</v>
      </c>
      <c r="C48" s="9">
        <v>394</v>
      </c>
      <c r="D48" s="23" t="s">
        <v>116</v>
      </c>
      <c r="E48" s="24">
        <v>180</v>
      </c>
      <c r="F48" s="25">
        <v>2.59</v>
      </c>
      <c r="G48" s="44">
        <v>2.27</v>
      </c>
      <c r="H48" s="25">
        <v>13.91</v>
      </c>
      <c r="I48" s="25">
        <v>1.1599999999999999</v>
      </c>
      <c r="J48" s="31">
        <v>86.52</v>
      </c>
      <c r="K48" s="24">
        <v>200</v>
      </c>
      <c r="L48" s="25">
        <v>2.67</v>
      </c>
      <c r="M48" s="25">
        <v>2.34</v>
      </c>
      <c r="N48" s="25">
        <v>14.31</v>
      </c>
      <c r="O48" s="25">
        <v>1.2</v>
      </c>
      <c r="P48" s="24">
        <v>89</v>
      </c>
    </row>
    <row r="49" spans="1:16" ht="12" customHeight="1">
      <c r="A49" s="25"/>
      <c r="B49" s="86"/>
      <c r="C49" s="11">
        <v>195</v>
      </c>
      <c r="D49" s="23" t="s">
        <v>106</v>
      </c>
      <c r="E49" s="24">
        <v>50</v>
      </c>
      <c r="F49" s="25">
        <v>1.5</v>
      </c>
      <c r="G49" s="25">
        <v>2.76</v>
      </c>
      <c r="H49" s="25">
        <v>13.9</v>
      </c>
      <c r="I49" s="25"/>
      <c r="J49" s="31">
        <v>115</v>
      </c>
      <c r="K49" s="24">
        <v>70</v>
      </c>
      <c r="L49" s="25">
        <v>2.1</v>
      </c>
      <c r="M49" s="25">
        <v>3.87</v>
      </c>
      <c r="N49" s="25">
        <v>19.47</v>
      </c>
      <c r="O49" s="25">
        <v>21.6</v>
      </c>
      <c r="P49" s="24">
        <v>161</v>
      </c>
    </row>
    <row r="50" spans="1:16" ht="12" customHeight="1">
      <c r="A50" s="27" t="s">
        <v>18</v>
      </c>
      <c r="B50" s="71"/>
      <c r="C50" s="12"/>
      <c r="D50" s="36"/>
      <c r="E50" s="29">
        <f>SUM(E48:E49)</f>
        <v>230</v>
      </c>
      <c r="F50" s="27">
        <f>SUM(F48:F49)</f>
        <v>4.09</v>
      </c>
      <c r="G50" s="27">
        <v>3.62</v>
      </c>
      <c r="H50" s="27">
        <f t="shared" ref="H50:P50" si="8">SUM(H48:H49)</f>
        <v>27.810000000000002</v>
      </c>
      <c r="I50" s="27">
        <f t="shared" si="8"/>
        <v>1.1599999999999999</v>
      </c>
      <c r="J50" s="33">
        <f t="shared" si="8"/>
        <v>201.51999999999998</v>
      </c>
      <c r="K50" s="29">
        <f t="shared" si="8"/>
        <v>270</v>
      </c>
      <c r="L50" s="27">
        <f t="shared" si="8"/>
        <v>4.7699999999999996</v>
      </c>
      <c r="M50" s="27">
        <f t="shared" si="8"/>
        <v>6.21</v>
      </c>
      <c r="N50" s="27">
        <f t="shared" si="8"/>
        <v>33.78</v>
      </c>
      <c r="O50" s="27">
        <f t="shared" si="8"/>
        <v>22.8</v>
      </c>
      <c r="P50" s="27">
        <f t="shared" si="8"/>
        <v>250</v>
      </c>
    </row>
    <row r="51" spans="1:16" ht="12" customHeight="1">
      <c r="A51" s="30"/>
      <c r="B51" s="85" t="s">
        <v>24</v>
      </c>
      <c r="C51" s="9">
        <v>392</v>
      </c>
      <c r="D51" s="23" t="s">
        <v>46</v>
      </c>
      <c r="E51" s="26">
        <v>200</v>
      </c>
      <c r="F51" s="10">
        <v>0.12</v>
      </c>
      <c r="G51" s="10">
        <v>0</v>
      </c>
      <c r="H51" s="10">
        <v>8.8699999999999992</v>
      </c>
      <c r="I51" s="10">
        <v>0</v>
      </c>
      <c r="J51" s="9">
        <v>34.799999999999997</v>
      </c>
      <c r="K51" s="26">
        <v>200</v>
      </c>
      <c r="L51" s="25">
        <v>0.41</v>
      </c>
      <c r="M51" s="25" t="s">
        <v>65</v>
      </c>
      <c r="N51" s="10">
        <v>13.1</v>
      </c>
      <c r="O51" s="25">
        <v>0</v>
      </c>
      <c r="P51" s="24">
        <v>37.33</v>
      </c>
    </row>
    <row r="52" spans="1:16" ht="12" customHeight="1">
      <c r="A52" s="30"/>
      <c r="B52" s="85"/>
      <c r="C52" s="9">
        <v>316</v>
      </c>
      <c r="D52" s="23" t="s">
        <v>103</v>
      </c>
      <c r="E52" s="24">
        <v>150</v>
      </c>
      <c r="F52" s="25">
        <v>2.73</v>
      </c>
      <c r="G52" s="25">
        <v>3.74</v>
      </c>
      <c r="H52" s="25">
        <v>25.55</v>
      </c>
      <c r="I52" s="25"/>
      <c r="J52" s="31">
        <v>78.83</v>
      </c>
      <c r="K52" s="24">
        <v>200</v>
      </c>
      <c r="L52" s="25">
        <v>3.65</v>
      </c>
      <c r="M52" s="25">
        <v>4.99</v>
      </c>
      <c r="N52" s="25">
        <v>34.07</v>
      </c>
      <c r="O52" s="25">
        <v>22.9</v>
      </c>
      <c r="P52" s="35">
        <v>238.45</v>
      </c>
    </row>
    <row r="53" spans="1:16" ht="12" customHeight="1">
      <c r="A53" s="25"/>
      <c r="B53" s="85"/>
      <c r="C53" s="11" t="s">
        <v>15</v>
      </c>
      <c r="D53" s="23" t="s">
        <v>16</v>
      </c>
      <c r="E53" s="24">
        <v>25</v>
      </c>
      <c r="F53" s="10">
        <v>1.97</v>
      </c>
      <c r="G53" s="10">
        <v>0.25</v>
      </c>
      <c r="H53" s="10">
        <v>0.52</v>
      </c>
      <c r="I53" s="10">
        <v>0</v>
      </c>
      <c r="J53" s="9">
        <v>65.459999999999994</v>
      </c>
      <c r="K53" s="24">
        <v>25</v>
      </c>
      <c r="L53" s="10">
        <v>2.21</v>
      </c>
      <c r="M53" s="10">
        <v>0.28000000000000003</v>
      </c>
      <c r="N53" s="10">
        <v>0.59</v>
      </c>
      <c r="O53" s="25">
        <v>0</v>
      </c>
      <c r="P53" s="24">
        <v>65.459999999999994</v>
      </c>
    </row>
    <row r="54" spans="1:16" ht="12" customHeight="1">
      <c r="A54" s="25"/>
      <c r="B54" s="86"/>
      <c r="C54" s="11" t="s">
        <v>15</v>
      </c>
      <c r="D54" s="23" t="s">
        <v>60</v>
      </c>
      <c r="E54" s="24">
        <v>25</v>
      </c>
      <c r="F54" s="10">
        <v>1.39</v>
      </c>
      <c r="G54" s="10">
        <v>0.27</v>
      </c>
      <c r="H54" s="10">
        <v>0.6</v>
      </c>
      <c r="I54" s="10">
        <v>0</v>
      </c>
      <c r="J54" s="9">
        <v>45.98</v>
      </c>
      <c r="K54" s="24">
        <v>25</v>
      </c>
      <c r="L54" s="25">
        <v>1.34</v>
      </c>
      <c r="M54" s="25">
        <v>0.26</v>
      </c>
      <c r="N54" s="10">
        <v>0.57999999999999996</v>
      </c>
      <c r="O54" s="25">
        <v>0</v>
      </c>
      <c r="P54" s="24">
        <v>45.98</v>
      </c>
    </row>
    <row r="55" spans="1:16" ht="12" customHeight="1">
      <c r="A55" s="27" t="s">
        <v>18</v>
      </c>
      <c r="B55" s="71"/>
      <c r="C55" s="12"/>
      <c r="D55" s="36"/>
      <c r="E55" s="29">
        <f t="shared" ref="E55:P55" si="9">SUM(E51:E54)</f>
        <v>400</v>
      </c>
      <c r="F55" s="27">
        <f t="shared" si="9"/>
        <v>6.21</v>
      </c>
      <c r="G55" s="27">
        <f t="shared" si="9"/>
        <v>4.26</v>
      </c>
      <c r="H55" s="27">
        <f t="shared" si="9"/>
        <v>35.540000000000006</v>
      </c>
      <c r="I55" s="27">
        <f t="shared" si="9"/>
        <v>0</v>
      </c>
      <c r="J55" s="33">
        <f t="shared" si="9"/>
        <v>225.06999999999996</v>
      </c>
      <c r="K55" s="29">
        <f t="shared" si="9"/>
        <v>450</v>
      </c>
      <c r="L55" s="27">
        <f t="shared" si="9"/>
        <v>7.6099999999999994</v>
      </c>
      <c r="M55" s="27">
        <f t="shared" si="9"/>
        <v>5.53</v>
      </c>
      <c r="N55" s="27">
        <f t="shared" si="9"/>
        <v>48.34</v>
      </c>
      <c r="O55" s="27">
        <f t="shared" si="9"/>
        <v>22.9</v>
      </c>
      <c r="P55" s="27">
        <f t="shared" si="9"/>
        <v>387.21999999999997</v>
      </c>
    </row>
    <row r="56" spans="1:16" ht="12" customHeight="1">
      <c r="A56" s="40" t="s">
        <v>25</v>
      </c>
      <c r="B56" s="42"/>
      <c r="C56" s="15"/>
      <c r="D56" s="45"/>
      <c r="E56" s="42">
        <v>1480</v>
      </c>
      <c r="F56" s="42">
        <f>F36+F38+F47+F55</f>
        <v>51.35</v>
      </c>
      <c r="G56" s="42">
        <f>G36+G38+G47+G55</f>
        <v>36.07</v>
      </c>
      <c r="H56" s="42">
        <f>H36+H38+H47+H55</f>
        <v>147.5</v>
      </c>
      <c r="I56" s="42">
        <f>I36+I38+I47+I55</f>
        <v>29.79</v>
      </c>
      <c r="J56" s="42">
        <f>J36+J38+J47+J55</f>
        <v>1262.8100000000002</v>
      </c>
      <c r="K56" s="42">
        <v>1762</v>
      </c>
      <c r="L56" s="42">
        <f>L36+L38+L47+L55</f>
        <v>36.450000000000003</v>
      </c>
      <c r="M56" s="42">
        <f>M36+M38+M47+M55</f>
        <v>42.940000000000005</v>
      </c>
      <c r="N56" s="42">
        <f>N36+N38+N47+N55</f>
        <v>192.5</v>
      </c>
      <c r="O56" s="42">
        <f>O36+O38+O47+O55</f>
        <v>66.17</v>
      </c>
      <c r="P56" s="42">
        <v>1763.01</v>
      </c>
    </row>
    <row r="57" spans="1:16" ht="12" customHeight="1">
      <c r="A57" s="84" t="s">
        <v>27</v>
      </c>
      <c r="B57" s="84" t="s">
        <v>13</v>
      </c>
      <c r="C57" s="9">
        <v>168</v>
      </c>
      <c r="D57" s="23" t="s">
        <v>104</v>
      </c>
      <c r="E57" s="24">
        <v>150</v>
      </c>
      <c r="F57" s="10">
        <v>3</v>
      </c>
      <c r="G57" s="10">
        <v>4.58</v>
      </c>
      <c r="H57" s="10">
        <v>24.21</v>
      </c>
      <c r="I57" s="10">
        <v>1.46</v>
      </c>
      <c r="J57" s="9">
        <v>139.80000000000001</v>
      </c>
      <c r="K57" s="24">
        <v>200</v>
      </c>
      <c r="L57" s="10">
        <v>3.8</v>
      </c>
      <c r="M57" s="10">
        <v>5.81</v>
      </c>
      <c r="N57" s="10">
        <v>30.67</v>
      </c>
      <c r="O57" s="25">
        <v>1.95</v>
      </c>
      <c r="P57" s="24">
        <v>286.8</v>
      </c>
    </row>
    <row r="58" spans="1:16" ht="12" customHeight="1">
      <c r="A58" s="85"/>
      <c r="B58" s="85"/>
      <c r="C58" s="9">
        <v>3</v>
      </c>
      <c r="D58" s="23" t="s">
        <v>66</v>
      </c>
      <c r="E58" s="24">
        <v>30</v>
      </c>
      <c r="F58" s="10">
        <v>3.19</v>
      </c>
      <c r="G58" s="10">
        <v>3</v>
      </c>
      <c r="H58" s="10">
        <v>12.34</v>
      </c>
      <c r="I58" s="10">
        <v>0.19</v>
      </c>
      <c r="J58" s="9">
        <v>54</v>
      </c>
      <c r="K58" s="24">
        <v>33</v>
      </c>
      <c r="L58" s="10">
        <v>3.52</v>
      </c>
      <c r="M58" s="10">
        <v>3.3</v>
      </c>
      <c r="N58" s="10">
        <v>13.58</v>
      </c>
      <c r="O58" s="25">
        <v>0.19</v>
      </c>
      <c r="P58" s="24">
        <v>59.4</v>
      </c>
    </row>
    <row r="59" spans="1:16" ht="12" customHeight="1">
      <c r="A59" s="85"/>
      <c r="B59" s="85"/>
      <c r="C59" s="11">
        <v>392</v>
      </c>
      <c r="D59" s="23" t="s">
        <v>17</v>
      </c>
      <c r="E59" s="24">
        <v>180</v>
      </c>
      <c r="F59" s="10">
        <v>0.11</v>
      </c>
      <c r="G59" s="10">
        <v>0</v>
      </c>
      <c r="H59" s="10">
        <v>7.99</v>
      </c>
      <c r="I59" s="10">
        <v>0</v>
      </c>
      <c r="J59" s="9">
        <v>34.799999999999997</v>
      </c>
      <c r="K59" s="24">
        <v>200</v>
      </c>
      <c r="L59" s="10">
        <v>0.11</v>
      </c>
      <c r="M59" s="10">
        <v>0</v>
      </c>
      <c r="N59" s="10">
        <v>7.99</v>
      </c>
      <c r="O59" s="25">
        <v>0</v>
      </c>
      <c r="P59" s="24">
        <v>37.33</v>
      </c>
    </row>
    <row r="60" spans="1:16" ht="12" customHeight="1">
      <c r="A60" s="86"/>
      <c r="B60" s="86"/>
      <c r="C60" s="9"/>
      <c r="D60" s="23"/>
      <c r="E60" s="26"/>
      <c r="F60" s="10"/>
      <c r="G60" s="10"/>
      <c r="H60" s="10"/>
      <c r="I60" s="10"/>
      <c r="J60" s="9"/>
      <c r="K60" s="26"/>
      <c r="L60" s="25"/>
      <c r="M60" s="25"/>
      <c r="N60" s="10"/>
      <c r="O60" s="25"/>
      <c r="P60" s="24"/>
    </row>
    <row r="61" spans="1:16" ht="12" customHeight="1">
      <c r="A61" s="27" t="s">
        <v>18</v>
      </c>
      <c r="B61" s="71"/>
      <c r="C61" s="12"/>
      <c r="D61" s="28"/>
      <c r="E61" s="27">
        <f>SUM(E57:E60)</f>
        <v>360</v>
      </c>
      <c r="F61" s="27">
        <f>SUM(F57:F60)</f>
        <v>6.3</v>
      </c>
      <c r="G61" s="27">
        <f>SUM(G57:G60)</f>
        <v>7.58</v>
      </c>
      <c r="H61" s="27">
        <f t="shared" ref="H61:P61" si="10">SUM(H57:H60)</f>
        <v>44.54</v>
      </c>
      <c r="I61" s="27">
        <f t="shared" si="10"/>
        <v>1.65</v>
      </c>
      <c r="J61" s="27">
        <f t="shared" si="10"/>
        <v>228.60000000000002</v>
      </c>
      <c r="K61" s="27">
        <f t="shared" si="10"/>
        <v>433</v>
      </c>
      <c r="L61" s="27">
        <f t="shared" si="10"/>
        <v>7.4300000000000006</v>
      </c>
      <c r="M61" s="27">
        <f t="shared" si="10"/>
        <v>9.11</v>
      </c>
      <c r="N61" s="27">
        <f t="shared" si="10"/>
        <v>52.24</v>
      </c>
      <c r="O61" s="27">
        <f t="shared" si="10"/>
        <v>2.14</v>
      </c>
      <c r="P61" s="27">
        <f t="shared" si="10"/>
        <v>383.53</v>
      </c>
    </row>
    <row r="62" spans="1:16" ht="12" customHeight="1">
      <c r="A62" s="30"/>
      <c r="B62" s="70" t="s">
        <v>19</v>
      </c>
      <c r="C62" s="9">
        <v>399</v>
      </c>
      <c r="D62" s="43" t="s">
        <v>55</v>
      </c>
      <c r="E62" s="24">
        <v>100</v>
      </c>
      <c r="F62" s="25">
        <v>0.41</v>
      </c>
      <c r="G62" s="25">
        <v>0.08</v>
      </c>
      <c r="H62" s="25">
        <v>13.1</v>
      </c>
      <c r="I62" s="25">
        <v>0</v>
      </c>
      <c r="J62" s="31">
        <v>70</v>
      </c>
      <c r="K62" s="24">
        <v>100</v>
      </c>
      <c r="L62" s="25">
        <v>0.41</v>
      </c>
      <c r="M62" s="25">
        <v>0.08</v>
      </c>
      <c r="N62" s="25">
        <v>13.1</v>
      </c>
      <c r="O62" s="25">
        <v>0</v>
      </c>
      <c r="P62" s="24">
        <v>70</v>
      </c>
    </row>
    <row r="63" spans="1:16" ht="12" customHeight="1">
      <c r="A63" s="27" t="s">
        <v>18</v>
      </c>
      <c r="B63" s="71"/>
      <c r="C63" s="12"/>
      <c r="D63" s="28"/>
      <c r="E63" s="13">
        <f t="shared" ref="E63:P63" si="11">SUM(E62)</f>
        <v>100</v>
      </c>
      <c r="F63" s="13">
        <f t="shared" si="11"/>
        <v>0.41</v>
      </c>
      <c r="G63" s="13">
        <f t="shared" si="11"/>
        <v>0.08</v>
      </c>
      <c r="H63" s="13">
        <f t="shared" si="11"/>
        <v>13.1</v>
      </c>
      <c r="I63" s="13">
        <f t="shared" si="11"/>
        <v>0</v>
      </c>
      <c r="J63" s="13">
        <f t="shared" si="11"/>
        <v>70</v>
      </c>
      <c r="K63" s="13">
        <f t="shared" si="11"/>
        <v>100</v>
      </c>
      <c r="L63" s="13">
        <f t="shared" si="11"/>
        <v>0.41</v>
      </c>
      <c r="M63" s="13">
        <f t="shared" si="11"/>
        <v>0.08</v>
      </c>
      <c r="N63" s="13">
        <f t="shared" si="11"/>
        <v>13.1</v>
      </c>
      <c r="O63" s="13">
        <f t="shared" si="11"/>
        <v>0</v>
      </c>
      <c r="P63" s="13">
        <f t="shared" si="11"/>
        <v>70</v>
      </c>
    </row>
    <row r="64" spans="1:16" ht="12" customHeight="1">
      <c r="A64" s="46"/>
      <c r="B64" s="84" t="s">
        <v>20</v>
      </c>
      <c r="C64" s="5">
        <v>23</v>
      </c>
      <c r="D64" s="23" t="s">
        <v>129</v>
      </c>
      <c r="E64" s="47">
        <v>30</v>
      </c>
      <c r="F64" s="46">
        <v>0.51</v>
      </c>
      <c r="G64" s="46">
        <v>0.41</v>
      </c>
      <c r="H64" s="46">
        <v>4.95</v>
      </c>
      <c r="I64" s="46">
        <v>13.2</v>
      </c>
      <c r="J64" s="47">
        <v>25.59</v>
      </c>
      <c r="K64" s="47">
        <v>50</v>
      </c>
      <c r="L64" s="46">
        <v>0.85</v>
      </c>
      <c r="M64" s="46">
        <v>0.69</v>
      </c>
      <c r="N64" s="46">
        <v>8.26</v>
      </c>
      <c r="O64" s="46">
        <v>19.8</v>
      </c>
      <c r="P64" s="22">
        <v>45.02</v>
      </c>
    </row>
    <row r="65" spans="1:16" ht="12" customHeight="1">
      <c r="A65" s="25"/>
      <c r="B65" s="85"/>
      <c r="C65" s="9">
        <v>76</v>
      </c>
      <c r="D65" s="23" t="s">
        <v>67</v>
      </c>
      <c r="E65" s="31">
        <v>150</v>
      </c>
      <c r="F65" s="25">
        <v>5.0599999999999996</v>
      </c>
      <c r="G65" s="25">
        <v>4.8899999999999997</v>
      </c>
      <c r="H65" s="25">
        <v>23.45</v>
      </c>
      <c r="I65" s="25">
        <v>6.1</v>
      </c>
      <c r="J65" s="31">
        <v>120.8</v>
      </c>
      <c r="K65" s="31">
        <v>180</v>
      </c>
      <c r="L65" s="25">
        <v>6.08</v>
      </c>
      <c r="M65" s="25">
        <v>5.87</v>
      </c>
      <c r="N65" s="25">
        <v>28.15</v>
      </c>
      <c r="O65" s="25">
        <v>6.1</v>
      </c>
      <c r="P65" s="24">
        <v>144.97</v>
      </c>
    </row>
    <row r="66" spans="1:16" ht="12" customHeight="1">
      <c r="A66" s="25"/>
      <c r="B66" s="85"/>
      <c r="C66" s="9">
        <v>255</v>
      </c>
      <c r="D66" s="23" t="s">
        <v>125</v>
      </c>
      <c r="E66" s="31" t="s">
        <v>114</v>
      </c>
      <c r="F66" s="25">
        <v>11.96</v>
      </c>
      <c r="G66" s="25">
        <v>3.36</v>
      </c>
      <c r="H66" s="25">
        <v>4.62</v>
      </c>
      <c r="I66" s="25">
        <v>0</v>
      </c>
      <c r="J66" s="31">
        <v>95.87</v>
      </c>
      <c r="K66" s="31" t="s">
        <v>115</v>
      </c>
      <c r="L66" s="25">
        <v>16.75</v>
      </c>
      <c r="M66" s="25">
        <v>4.71</v>
      </c>
      <c r="N66" s="25">
        <v>6.48</v>
      </c>
      <c r="O66" s="25">
        <v>0</v>
      </c>
      <c r="P66" s="24">
        <v>134.22</v>
      </c>
    </row>
    <row r="67" spans="1:16" ht="12" customHeight="1">
      <c r="A67" s="25"/>
      <c r="B67" s="85"/>
      <c r="C67" s="11" t="s">
        <v>15</v>
      </c>
      <c r="D67" s="23" t="s">
        <v>16</v>
      </c>
      <c r="E67" s="24">
        <v>20</v>
      </c>
      <c r="F67" s="10">
        <v>1.57</v>
      </c>
      <c r="G67" s="10">
        <v>0.2</v>
      </c>
      <c r="H67" s="10">
        <v>0.42</v>
      </c>
      <c r="I67" s="10">
        <v>0</v>
      </c>
      <c r="J67" s="9">
        <v>46.75</v>
      </c>
      <c r="K67" s="24">
        <v>25</v>
      </c>
      <c r="L67" s="10">
        <v>2.21</v>
      </c>
      <c r="M67" s="10">
        <v>0.28000000000000003</v>
      </c>
      <c r="N67" s="10">
        <v>0.59</v>
      </c>
      <c r="O67" s="25">
        <v>0</v>
      </c>
      <c r="P67" s="24">
        <v>65.459999999999994</v>
      </c>
    </row>
    <row r="68" spans="1:16" ht="12" customHeight="1">
      <c r="A68" s="25"/>
      <c r="B68" s="85"/>
      <c r="C68" s="11">
        <v>376</v>
      </c>
      <c r="D68" s="23" t="s">
        <v>52</v>
      </c>
      <c r="E68" s="24">
        <v>150</v>
      </c>
      <c r="F68" s="10">
        <v>1.44</v>
      </c>
      <c r="G68" s="10">
        <v>0.9</v>
      </c>
      <c r="H68" s="10">
        <v>23.13</v>
      </c>
      <c r="I68" s="10">
        <v>4.95</v>
      </c>
      <c r="J68" s="9">
        <v>37.6</v>
      </c>
      <c r="K68" s="24">
        <v>180</v>
      </c>
      <c r="L68" s="25">
        <v>1.73</v>
      </c>
      <c r="M68" s="25">
        <v>0.11</v>
      </c>
      <c r="N68" s="10">
        <v>27.76</v>
      </c>
      <c r="O68" s="25">
        <v>6.6</v>
      </c>
      <c r="P68" s="24">
        <v>45.13</v>
      </c>
    </row>
    <row r="69" spans="1:16" ht="12" customHeight="1">
      <c r="A69" s="25"/>
      <c r="B69" s="86"/>
      <c r="C69" s="9">
        <v>132</v>
      </c>
      <c r="D69" s="23" t="s">
        <v>64</v>
      </c>
      <c r="E69" s="24">
        <v>110</v>
      </c>
      <c r="F69" s="10">
        <v>2.2400000000000002</v>
      </c>
      <c r="G69" s="10">
        <v>1.48</v>
      </c>
      <c r="H69" s="10">
        <v>7.18</v>
      </c>
      <c r="I69" s="10"/>
      <c r="J69" s="9">
        <v>52.38</v>
      </c>
      <c r="K69" s="24">
        <v>130</v>
      </c>
      <c r="L69" s="25">
        <v>2.65</v>
      </c>
      <c r="M69" s="25">
        <v>1.76</v>
      </c>
      <c r="N69" s="10">
        <v>8.49</v>
      </c>
      <c r="O69" s="25">
        <v>7.14</v>
      </c>
      <c r="P69" s="24">
        <v>61.91</v>
      </c>
    </row>
    <row r="70" spans="1:16" ht="12" customHeight="1">
      <c r="A70" s="25"/>
      <c r="B70" s="68"/>
      <c r="C70" s="9" t="s">
        <v>15</v>
      </c>
      <c r="D70" s="23" t="s">
        <v>60</v>
      </c>
      <c r="E70" s="24">
        <v>25</v>
      </c>
      <c r="F70" s="10">
        <v>1.1100000000000001</v>
      </c>
      <c r="G70" s="10">
        <v>0.21</v>
      </c>
      <c r="H70" s="10">
        <v>0.48</v>
      </c>
      <c r="I70" s="10"/>
      <c r="J70" s="9">
        <v>45.98</v>
      </c>
      <c r="K70" s="24">
        <v>25</v>
      </c>
      <c r="L70" s="25">
        <v>1.34</v>
      </c>
      <c r="M70" s="25">
        <v>0.26</v>
      </c>
      <c r="N70" s="10">
        <v>0.57999999999999996</v>
      </c>
      <c r="O70" s="25">
        <v>0</v>
      </c>
      <c r="P70" s="24">
        <v>45.98</v>
      </c>
    </row>
    <row r="71" spans="1:16" ht="12" customHeight="1">
      <c r="A71" s="27" t="s">
        <v>18</v>
      </c>
      <c r="B71" s="71"/>
      <c r="C71" s="12"/>
      <c r="D71" s="48"/>
      <c r="E71" s="27">
        <f>SUM(E64:E70)</f>
        <v>485</v>
      </c>
      <c r="F71" s="27">
        <f>SUM(F64:F70)</f>
        <v>23.89</v>
      </c>
      <c r="G71" s="27">
        <f>SUM(G64:G70)</f>
        <v>11.450000000000001</v>
      </c>
      <c r="H71" s="27">
        <f>SUM(H64:H70)</f>
        <v>64.22999999999999</v>
      </c>
      <c r="I71" s="27">
        <f>SUM(I64:I69)</f>
        <v>24.249999999999996</v>
      </c>
      <c r="J71" s="27">
        <f>SUM(J64:J70)</f>
        <v>424.97</v>
      </c>
      <c r="K71" s="27">
        <f t="shared" ref="K71:P71" si="12">SUM(K64:K70)</f>
        <v>590</v>
      </c>
      <c r="L71" s="27">
        <f t="shared" si="12"/>
        <v>31.61</v>
      </c>
      <c r="M71" s="27">
        <f t="shared" si="12"/>
        <v>13.679999999999998</v>
      </c>
      <c r="N71" s="27">
        <f t="shared" si="12"/>
        <v>80.31</v>
      </c>
      <c r="O71" s="27">
        <f t="shared" si="12"/>
        <v>39.64</v>
      </c>
      <c r="P71" s="27">
        <f t="shared" si="12"/>
        <v>542.69000000000005</v>
      </c>
    </row>
    <row r="72" spans="1:16" ht="12" customHeight="1">
      <c r="A72" s="25"/>
      <c r="B72" s="84" t="s">
        <v>23</v>
      </c>
      <c r="C72" s="9">
        <v>400</v>
      </c>
      <c r="D72" s="38" t="s">
        <v>69</v>
      </c>
      <c r="E72" s="31">
        <v>150</v>
      </c>
      <c r="F72" s="25">
        <v>4.6399999999999997</v>
      </c>
      <c r="G72" s="25">
        <v>4</v>
      </c>
      <c r="H72" s="25">
        <v>7.68</v>
      </c>
      <c r="I72" s="25"/>
      <c r="J72" s="31">
        <v>85.6</v>
      </c>
      <c r="K72" s="31">
        <v>190</v>
      </c>
      <c r="L72" s="25">
        <v>5.51</v>
      </c>
      <c r="M72" s="25">
        <v>4.75</v>
      </c>
      <c r="N72" s="25">
        <v>9.1199999999999992</v>
      </c>
      <c r="O72" s="25">
        <v>5.95</v>
      </c>
      <c r="P72" s="24">
        <v>101.65</v>
      </c>
    </row>
    <row r="73" spans="1:16" ht="12" customHeight="1">
      <c r="A73" s="25"/>
      <c r="B73" s="86"/>
      <c r="C73" s="11" t="s">
        <v>15</v>
      </c>
      <c r="D73" s="37" t="s">
        <v>48</v>
      </c>
      <c r="E73" s="24">
        <v>20</v>
      </c>
      <c r="F73" s="10">
        <v>0.34</v>
      </c>
      <c r="G73" s="10">
        <v>2</v>
      </c>
      <c r="H73" s="10">
        <v>20.97</v>
      </c>
      <c r="I73" s="10"/>
      <c r="J73" s="9">
        <v>98</v>
      </c>
      <c r="K73" s="24">
        <v>25</v>
      </c>
      <c r="L73" s="25">
        <v>0.51</v>
      </c>
      <c r="M73" s="25">
        <v>3</v>
      </c>
      <c r="N73" s="10">
        <v>31.45</v>
      </c>
      <c r="O73" s="25">
        <v>0</v>
      </c>
      <c r="P73" s="24">
        <v>147</v>
      </c>
    </row>
    <row r="74" spans="1:16" ht="12" customHeight="1">
      <c r="A74" s="27" t="s">
        <v>18</v>
      </c>
      <c r="B74" s="71"/>
      <c r="C74" s="12"/>
      <c r="D74" s="49"/>
      <c r="E74" s="27">
        <f t="shared" ref="E74:P74" si="13">SUM(E72:E73)</f>
        <v>170</v>
      </c>
      <c r="F74" s="27">
        <f t="shared" si="13"/>
        <v>4.9799999999999995</v>
      </c>
      <c r="G74" s="27">
        <f t="shared" si="13"/>
        <v>6</v>
      </c>
      <c r="H74" s="27">
        <f t="shared" si="13"/>
        <v>28.65</v>
      </c>
      <c r="I74" s="27">
        <f t="shared" si="13"/>
        <v>0</v>
      </c>
      <c r="J74" s="27">
        <f t="shared" si="13"/>
        <v>183.6</v>
      </c>
      <c r="K74" s="27">
        <f t="shared" si="13"/>
        <v>215</v>
      </c>
      <c r="L74" s="27">
        <f t="shared" si="13"/>
        <v>6.02</v>
      </c>
      <c r="M74" s="27">
        <f t="shared" si="13"/>
        <v>7.75</v>
      </c>
      <c r="N74" s="27">
        <f t="shared" si="13"/>
        <v>40.57</v>
      </c>
      <c r="O74" s="27">
        <f t="shared" si="13"/>
        <v>5.95</v>
      </c>
      <c r="P74" s="27">
        <f t="shared" si="13"/>
        <v>248.65</v>
      </c>
    </row>
    <row r="75" spans="1:16" ht="12" customHeight="1">
      <c r="A75" s="30"/>
      <c r="B75" s="84" t="s">
        <v>24</v>
      </c>
      <c r="C75" s="9">
        <v>212</v>
      </c>
      <c r="D75" s="23" t="s">
        <v>117</v>
      </c>
      <c r="E75" s="24" t="s">
        <v>118</v>
      </c>
      <c r="F75" s="25">
        <v>23.1</v>
      </c>
      <c r="G75" s="25">
        <v>18.649999999999999</v>
      </c>
      <c r="H75" s="25">
        <v>13.33</v>
      </c>
      <c r="I75" s="25">
        <v>0</v>
      </c>
      <c r="J75" s="31">
        <v>313.63</v>
      </c>
      <c r="K75" s="24" t="s">
        <v>119</v>
      </c>
      <c r="L75" s="25">
        <v>26.66</v>
      </c>
      <c r="M75" s="25">
        <v>21.53</v>
      </c>
      <c r="N75" s="25">
        <v>15.39</v>
      </c>
      <c r="O75" s="25"/>
      <c r="P75" s="29">
        <v>361.89</v>
      </c>
    </row>
    <row r="76" spans="1:16" ht="12" customHeight="1">
      <c r="A76" s="30"/>
      <c r="B76" s="85"/>
      <c r="C76" s="9">
        <v>392</v>
      </c>
      <c r="D76" s="23" t="s">
        <v>17</v>
      </c>
      <c r="E76" s="24">
        <v>200</v>
      </c>
      <c r="F76" s="25">
        <v>0</v>
      </c>
      <c r="G76" s="25">
        <v>0</v>
      </c>
      <c r="H76" s="25">
        <v>3.64</v>
      </c>
      <c r="I76" s="25">
        <v>6.6</v>
      </c>
      <c r="J76" s="31">
        <v>34.799999999999997</v>
      </c>
      <c r="K76" s="24">
        <v>200</v>
      </c>
      <c r="L76" s="25">
        <v>0</v>
      </c>
      <c r="M76" s="25">
        <v>0</v>
      </c>
      <c r="N76" s="25">
        <v>3.64</v>
      </c>
      <c r="O76" s="25">
        <v>6.6</v>
      </c>
      <c r="P76" s="29">
        <v>37.33</v>
      </c>
    </row>
    <row r="77" spans="1:16" ht="12" customHeight="1">
      <c r="A77" s="25"/>
      <c r="B77" s="85"/>
      <c r="C77" s="11" t="s">
        <v>15</v>
      </c>
      <c r="D77" s="23" t="s">
        <v>16</v>
      </c>
      <c r="E77" s="24">
        <v>25</v>
      </c>
      <c r="F77" s="10">
        <v>2.0499999999999998</v>
      </c>
      <c r="G77" s="10">
        <v>0.26</v>
      </c>
      <c r="H77" s="10">
        <v>0.54</v>
      </c>
      <c r="I77" s="10">
        <v>0</v>
      </c>
      <c r="J77" s="9">
        <v>65.459999999999994</v>
      </c>
      <c r="K77" s="24">
        <v>25</v>
      </c>
      <c r="L77" s="10">
        <v>2.21</v>
      </c>
      <c r="M77" s="10">
        <v>0.28000000000000003</v>
      </c>
      <c r="N77" s="10">
        <v>0.59</v>
      </c>
      <c r="O77" s="25">
        <v>0</v>
      </c>
      <c r="P77" s="24">
        <v>65.459999999999994</v>
      </c>
    </row>
    <row r="78" spans="1:16" ht="12" customHeight="1">
      <c r="A78" s="25"/>
      <c r="B78" s="85"/>
      <c r="C78" s="11" t="s">
        <v>15</v>
      </c>
      <c r="D78" s="23" t="s">
        <v>60</v>
      </c>
      <c r="E78" s="24">
        <v>25</v>
      </c>
      <c r="F78" s="10">
        <v>1.34</v>
      </c>
      <c r="G78" s="10">
        <v>0.26</v>
      </c>
      <c r="H78" s="10">
        <v>0.57999999999999996</v>
      </c>
      <c r="I78" s="10">
        <v>0</v>
      </c>
      <c r="J78" s="9">
        <v>45.98</v>
      </c>
      <c r="K78" s="24">
        <v>25</v>
      </c>
      <c r="L78" s="10">
        <v>1.34</v>
      </c>
      <c r="M78" s="10">
        <v>0.26</v>
      </c>
      <c r="N78" s="10">
        <v>0.57999999999999996</v>
      </c>
      <c r="O78" s="25">
        <v>0</v>
      </c>
      <c r="P78" s="24">
        <v>45.98</v>
      </c>
    </row>
    <row r="79" spans="1:16" ht="12" customHeight="1">
      <c r="A79" s="25"/>
      <c r="B79" s="85"/>
      <c r="C79" s="11"/>
      <c r="D79" s="23"/>
      <c r="E79" s="24"/>
      <c r="F79" s="10"/>
      <c r="G79" s="10"/>
      <c r="H79" s="10"/>
      <c r="I79" s="10"/>
      <c r="J79" s="9"/>
      <c r="K79" s="24"/>
      <c r="L79" s="25"/>
      <c r="M79" s="25"/>
      <c r="N79" s="10"/>
      <c r="O79" s="25"/>
      <c r="P79" s="24"/>
    </row>
    <row r="80" spans="1:16" ht="12" customHeight="1">
      <c r="A80" s="25"/>
      <c r="B80" s="86"/>
      <c r="C80" s="9"/>
      <c r="D80" s="23"/>
      <c r="E80" s="26"/>
      <c r="F80" s="10"/>
      <c r="G80" s="10"/>
      <c r="H80" s="10"/>
      <c r="I80" s="10"/>
      <c r="J80" s="9"/>
      <c r="K80" s="26"/>
      <c r="L80" s="25"/>
      <c r="M80" s="25"/>
      <c r="N80" s="10"/>
      <c r="O80" s="25"/>
      <c r="P80" s="24"/>
    </row>
    <row r="81" spans="1:16" ht="12" customHeight="1">
      <c r="A81" s="27" t="s">
        <v>18</v>
      </c>
      <c r="B81" s="71"/>
      <c r="C81" s="12"/>
      <c r="D81" s="36"/>
      <c r="E81" s="27">
        <f>SUM(E75:E80)</f>
        <v>250</v>
      </c>
      <c r="F81" s="27">
        <f>SUM(F75:F80)</f>
        <v>26.490000000000002</v>
      </c>
      <c r="G81" s="27">
        <f>SUM(G75:G80)</f>
        <v>19.170000000000002</v>
      </c>
      <c r="H81" s="27">
        <f t="shared" ref="H81:P81" si="14">SUM(H75:H80)</f>
        <v>18.089999999999996</v>
      </c>
      <c r="I81" s="27">
        <f t="shared" si="14"/>
        <v>6.6</v>
      </c>
      <c r="J81" s="27">
        <f t="shared" si="14"/>
        <v>459.87</v>
      </c>
      <c r="K81" s="27">
        <f t="shared" si="14"/>
        <v>250</v>
      </c>
      <c r="L81" s="27">
        <f t="shared" si="14"/>
        <v>30.21</v>
      </c>
      <c r="M81" s="27">
        <f t="shared" si="14"/>
        <v>22.070000000000004</v>
      </c>
      <c r="N81" s="27">
        <f t="shared" si="14"/>
        <v>20.2</v>
      </c>
      <c r="O81" s="27">
        <f t="shared" si="14"/>
        <v>6.6</v>
      </c>
      <c r="P81" s="27">
        <f t="shared" si="14"/>
        <v>510.65999999999997</v>
      </c>
    </row>
    <row r="82" spans="1:16" ht="12" customHeight="1">
      <c r="A82" s="40" t="s">
        <v>25</v>
      </c>
      <c r="B82" s="42"/>
      <c r="C82" s="15"/>
      <c r="D82" s="50"/>
      <c r="E82" s="40">
        <f t="shared" ref="E82:P82" si="15">E61+E63+E71+E74+E81</f>
        <v>1365</v>
      </c>
      <c r="F82" s="40">
        <f t="shared" si="15"/>
        <v>62.07</v>
      </c>
      <c r="G82" s="40">
        <f t="shared" si="15"/>
        <v>44.28</v>
      </c>
      <c r="H82" s="40">
        <f t="shared" si="15"/>
        <v>168.60999999999999</v>
      </c>
      <c r="I82" s="40">
        <f t="shared" si="15"/>
        <v>32.499999999999993</v>
      </c>
      <c r="J82" s="40">
        <f t="shared" si="15"/>
        <v>1367.04</v>
      </c>
      <c r="K82" s="40">
        <f t="shared" si="15"/>
        <v>1588</v>
      </c>
      <c r="L82" s="40">
        <f t="shared" si="15"/>
        <v>75.680000000000007</v>
      </c>
      <c r="M82" s="40">
        <f t="shared" si="15"/>
        <v>52.69</v>
      </c>
      <c r="N82" s="40">
        <f t="shared" si="15"/>
        <v>206.42</v>
      </c>
      <c r="O82" s="40">
        <f t="shared" si="15"/>
        <v>54.330000000000005</v>
      </c>
      <c r="P82" s="40">
        <f t="shared" si="15"/>
        <v>1755.5300000000002</v>
      </c>
    </row>
    <row r="83" spans="1:16" ht="12" customHeight="1">
      <c r="A83" s="84" t="s">
        <v>29</v>
      </c>
      <c r="B83" s="84" t="s">
        <v>13</v>
      </c>
      <c r="C83" s="9">
        <v>185</v>
      </c>
      <c r="D83" s="43" t="s">
        <v>132</v>
      </c>
      <c r="E83" s="31">
        <v>150</v>
      </c>
      <c r="F83" s="25">
        <v>3</v>
      </c>
      <c r="G83" s="25">
        <v>3</v>
      </c>
      <c r="H83" s="25">
        <v>50.29</v>
      </c>
      <c r="I83" s="25">
        <v>1.46</v>
      </c>
      <c r="J83" s="31">
        <v>162.27000000000001</v>
      </c>
      <c r="K83" s="31">
        <v>200</v>
      </c>
      <c r="L83" s="25">
        <v>3.9</v>
      </c>
      <c r="M83" s="25">
        <v>3.9</v>
      </c>
      <c r="N83" s="25">
        <v>65.38</v>
      </c>
      <c r="O83" s="25">
        <v>1.95</v>
      </c>
      <c r="P83" s="24">
        <v>212.63</v>
      </c>
    </row>
    <row r="84" spans="1:16" ht="12" customHeight="1">
      <c r="A84" s="85"/>
      <c r="B84" s="85"/>
      <c r="C84" s="9">
        <v>1</v>
      </c>
      <c r="D84" s="23" t="s">
        <v>54</v>
      </c>
      <c r="E84" s="24">
        <v>25</v>
      </c>
      <c r="F84" s="10">
        <v>1.57</v>
      </c>
      <c r="G84" s="10">
        <v>3.65</v>
      </c>
      <c r="H84" s="10">
        <v>10.36</v>
      </c>
      <c r="I84" s="10">
        <v>0.14000000000000001</v>
      </c>
      <c r="J84" s="9">
        <v>80.7</v>
      </c>
      <c r="K84" s="24">
        <v>25</v>
      </c>
      <c r="L84" s="10">
        <v>1.57</v>
      </c>
      <c r="M84" s="10">
        <v>3.65</v>
      </c>
      <c r="N84" s="10">
        <v>10.36</v>
      </c>
      <c r="O84" s="25">
        <v>0.14000000000000001</v>
      </c>
      <c r="P84" s="24">
        <v>80.7</v>
      </c>
    </row>
    <row r="85" spans="1:16" ht="12" customHeight="1">
      <c r="A85" s="85"/>
      <c r="B85" s="85"/>
      <c r="C85" s="11">
        <v>392</v>
      </c>
      <c r="D85" s="23" t="s">
        <v>120</v>
      </c>
      <c r="E85" s="24">
        <v>180</v>
      </c>
      <c r="F85" s="10">
        <v>0.04</v>
      </c>
      <c r="G85" s="10">
        <v>0.01</v>
      </c>
      <c r="H85" s="10">
        <v>0.02</v>
      </c>
      <c r="I85" s="10">
        <v>0.02</v>
      </c>
      <c r="J85" s="9">
        <v>34.799999999999997</v>
      </c>
      <c r="K85" s="24">
        <v>200</v>
      </c>
      <c r="L85" s="10">
        <v>0.05</v>
      </c>
      <c r="M85" s="10">
        <v>0.01</v>
      </c>
      <c r="N85" s="10">
        <v>0.02</v>
      </c>
      <c r="O85" s="25">
        <v>0.02</v>
      </c>
      <c r="P85" s="24">
        <v>37.33</v>
      </c>
    </row>
    <row r="86" spans="1:16" ht="12" customHeight="1">
      <c r="A86" s="86"/>
      <c r="B86" s="86"/>
      <c r="C86" s="9"/>
      <c r="D86" s="43"/>
      <c r="E86" s="31"/>
      <c r="F86" s="25"/>
      <c r="G86" s="25"/>
      <c r="H86" s="25"/>
      <c r="I86" s="25"/>
      <c r="J86" s="31"/>
      <c r="K86" s="31"/>
      <c r="L86" s="25"/>
      <c r="M86" s="25"/>
      <c r="N86" s="25"/>
      <c r="O86" s="25"/>
      <c r="P86" s="24"/>
    </row>
    <row r="87" spans="1:16" ht="12" customHeight="1">
      <c r="A87" s="27" t="s">
        <v>18</v>
      </c>
      <c r="B87" s="71"/>
      <c r="C87" s="12"/>
      <c r="D87" s="28"/>
      <c r="E87" s="27">
        <f t="shared" ref="E87:P87" si="16">SUM(E83:E86)</f>
        <v>355</v>
      </c>
      <c r="F87" s="27">
        <f t="shared" si="16"/>
        <v>4.6100000000000003</v>
      </c>
      <c r="G87" s="27">
        <f t="shared" si="16"/>
        <v>6.66</v>
      </c>
      <c r="H87" s="27">
        <f t="shared" si="16"/>
        <v>60.67</v>
      </c>
      <c r="I87" s="27">
        <f t="shared" si="16"/>
        <v>1.62</v>
      </c>
      <c r="J87" s="27">
        <f t="shared" si="16"/>
        <v>277.77000000000004</v>
      </c>
      <c r="K87" s="27">
        <f t="shared" si="16"/>
        <v>425</v>
      </c>
      <c r="L87" s="27">
        <f t="shared" si="16"/>
        <v>5.52</v>
      </c>
      <c r="M87" s="27">
        <f t="shared" si="16"/>
        <v>7.56</v>
      </c>
      <c r="N87" s="27">
        <f t="shared" si="16"/>
        <v>75.759999999999991</v>
      </c>
      <c r="O87" s="27">
        <f t="shared" si="16"/>
        <v>2.11</v>
      </c>
      <c r="P87" s="27">
        <f t="shared" si="16"/>
        <v>330.65999999999997</v>
      </c>
    </row>
    <row r="88" spans="1:16" ht="12" customHeight="1">
      <c r="A88" s="25"/>
      <c r="B88" s="70" t="s">
        <v>19</v>
      </c>
      <c r="C88" s="9">
        <v>368</v>
      </c>
      <c r="D88" s="23" t="s">
        <v>92</v>
      </c>
      <c r="E88" s="35">
        <v>100</v>
      </c>
      <c r="F88" s="10">
        <v>1.5</v>
      </c>
      <c r="G88" s="10">
        <v>0.5</v>
      </c>
      <c r="H88" s="10">
        <v>21</v>
      </c>
      <c r="I88" s="10">
        <v>0</v>
      </c>
      <c r="J88" s="9">
        <v>96</v>
      </c>
      <c r="K88" s="35">
        <v>100</v>
      </c>
      <c r="L88" s="30">
        <v>1.5</v>
      </c>
      <c r="M88" s="25">
        <v>0.5</v>
      </c>
      <c r="N88" s="10">
        <v>21</v>
      </c>
      <c r="O88" s="25">
        <v>0</v>
      </c>
      <c r="P88" s="29">
        <v>96</v>
      </c>
    </row>
    <row r="89" spans="1:16" ht="12" customHeight="1">
      <c r="A89" s="27" t="s">
        <v>18</v>
      </c>
      <c r="B89" s="71"/>
      <c r="C89" s="12"/>
      <c r="D89" s="28"/>
      <c r="E89" s="27">
        <f>SUM(E88)</f>
        <v>100</v>
      </c>
      <c r="F89" s="27">
        <f>SUM(F88)</f>
        <v>1.5</v>
      </c>
      <c r="G89" s="27">
        <f>SUM(G88)</f>
        <v>0.5</v>
      </c>
      <c r="H89" s="27">
        <f>SUM(H88)</f>
        <v>21</v>
      </c>
      <c r="I89" s="27">
        <f t="shared" ref="I89:P89" si="17">SUM(I88)</f>
        <v>0</v>
      </c>
      <c r="J89" s="27">
        <f t="shared" si="17"/>
        <v>96</v>
      </c>
      <c r="K89" s="27">
        <f t="shared" si="17"/>
        <v>100</v>
      </c>
      <c r="L89" s="27">
        <f t="shared" si="17"/>
        <v>1.5</v>
      </c>
      <c r="M89" s="27">
        <f t="shared" si="17"/>
        <v>0.5</v>
      </c>
      <c r="N89" s="27">
        <f t="shared" si="17"/>
        <v>21</v>
      </c>
      <c r="O89" s="27">
        <f t="shared" si="17"/>
        <v>0</v>
      </c>
      <c r="P89" s="27">
        <f t="shared" si="17"/>
        <v>96</v>
      </c>
    </row>
    <row r="90" spans="1:16" ht="12" customHeight="1">
      <c r="A90" s="25"/>
      <c r="B90" s="85"/>
      <c r="C90" s="9">
        <v>57</v>
      </c>
      <c r="D90" s="38" t="s">
        <v>71</v>
      </c>
      <c r="E90" s="31" t="s">
        <v>58</v>
      </c>
      <c r="F90" s="25">
        <v>1.5</v>
      </c>
      <c r="G90" s="25">
        <v>3</v>
      </c>
      <c r="H90" s="25">
        <v>32.15</v>
      </c>
      <c r="I90" s="25">
        <v>7.8</v>
      </c>
      <c r="J90" s="31">
        <v>202.5</v>
      </c>
      <c r="K90" s="31" t="s">
        <v>57</v>
      </c>
      <c r="L90" s="25">
        <v>1.08</v>
      </c>
      <c r="M90" s="25">
        <v>3.6</v>
      </c>
      <c r="N90" s="25">
        <v>38.590000000000003</v>
      </c>
      <c r="O90" s="25">
        <v>9.74</v>
      </c>
      <c r="P90" s="24">
        <v>243</v>
      </c>
    </row>
    <row r="91" spans="1:16" ht="12" customHeight="1">
      <c r="A91" s="25"/>
      <c r="B91" s="85"/>
      <c r="C91" s="9">
        <v>277</v>
      </c>
      <c r="D91" s="38" t="s">
        <v>72</v>
      </c>
      <c r="E91" s="31">
        <v>50</v>
      </c>
      <c r="F91" s="25">
        <v>6</v>
      </c>
      <c r="G91" s="25">
        <v>6.29</v>
      </c>
      <c r="H91" s="25">
        <v>1.59</v>
      </c>
      <c r="I91" s="25">
        <v>0.37</v>
      </c>
      <c r="J91" s="31">
        <v>87.17</v>
      </c>
      <c r="K91" s="31">
        <v>70</v>
      </c>
      <c r="L91" s="25">
        <v>8.41</v>
      </c>
      <c r="M91" s="25">
        <v>8.81</v>
      </c>
      <c r="N91" s="25">
        <v>2.23</v>
      </c>
      <c r="O91" s="25">
        <v>0.03</v>
      </c>
      <c r="P91" s="24">
        <v>122.05</v>
      </c>
    </row>
    <row r="92" spans="1:16" ht="12" customHeight="1">
      <c r="A92" s="25"/>
      <c r="B92" s="85"/>
      <c r="C92" s="11">
        <v>165</v>
      </c>
      <c r="D92" s="23" t="s">
        <v>73</v>
      </c>
      <c r="E92" s="31">
        <v>110</v>
      </c>
      <c r="F92" s="25">
        <v>2.2000000000000002</v>
      </c>
      <c r="G92" s="25">
        <v>1.1599999999999999</v>
      </c>
      <c r="H92" s="25">
        <v>31.56</v>
      </c>
      <c r="I92" s="25">
        <v>0</v>
      </c>
      <c r="J92" s="31">
        <v>104.33</v>
      </c>
      <c r="K92" s="31">
        <v>130</v>
      </c>
      <c r="L92" s="25">
        <v>2.6</v>
      </c>
      <c r="M92" s="25">
        <v>1.38</v>
      </c>
      <c r="N92" s="25">
        <v>37.299999999999997</v>
      </c>
      <c r="O92" s="25">
        <v>0.39</v>
      </c>
      <c r="P92" s="24">
        <v>123.3</v>
      </c>
    </row>
    <row r="93" spans="1:16" ht="12" customHeight="1">
      <c r="A93" s="25"/>
      <c r="B93" s="85"/>
      <c r="C93" s="9">
        <v>376</v>
      </c>
      <c r="D93" s="51" t="s">
        <v>52</v>
      </c>
      <c r="E93" s="52">
        <v>150</v>
      </c>
      <c r="F93" s="53">
        <v>0.04</v>
      </c>
      <c r="G93" s="53">
        <v>0</v>
      </c>
      <c r="H93" s="53">
        <v>9.86</v>
      </c>
      <c r="I93" s="53">
        <v>0.3</v>
      </c>
      <c r="J93" s="54">
        <v>37.6</v>
      </c>
      <c r="K93" s="52">
        <v>180</v>
      </c>
      <c r="L93" s="53">
        <v>0.05</v>
      </c>
      <c r="M93" s="53">
        <v>0</v>
      </c>
      <c r="N93" s="53">
        <v>11.84</v>
      </c>
      <c r="O93" s="53">
        <v>0.36</v>
      </c>
      <c r="P93" s="24">
        <v>45.13</v>
      </c>
    </row>
    <row r="94" spans="1:16" ht="12" customHeight="1">
      <c r="A94" s="25"/>
      <c r="B94" s="85"/>
      <c r="C94" s="11" t="s">
        <v>15</v>
      </c>
      <c r="D94" s="23" t="s">
        <v>16</v>
      </c>
      <c r="E94" s="24">
        <v>20</v>
      </c>
      <c r="F94" s="10">
        <v>1.57</v>
      </c>
      <c r="G94" s="10">
        <v>0.2</v>
      </c>
      <c r="H94" s="10">
        <v>0.42</v>
      </c>
      <c r="I94" s="10">
        <v>0</v>
      </c>
      <c r="J94" s="9">
        <v>46.75</v>
      </c>
      <c r="K94" s="24">
        <v>25</v>
      </c>
      <c r="L94" s="10">
        <v>2.21</v>
      </c>
      <c r="M94" s="10">
        <v>0.28000000000000003</v>
      </c>
      <c r="N94" s="10">
        <v>0.59</v>
      </c>
      <c r="O94" s="25">
        <v>0</v>
      </c>
      <c r="P94" s="24">
        <v>65.459999999999994</v>
      </c>
    </row>
    <row r="95" spans="1:16" ht="12" customHeight="1">
      <c r="A95" s="25"/>
      <c r="B95" s="85"/>
      <c r="C95" s="11" t="s">
        <v>15</v>
      </c>
      <c r="D95" s="23" t="s">
        <v>60</v>
      </c>
      <c r="E95" s="24">
        <v>25</v>
      </c>
      <c r="F95" s="10">
        <v>1.1100000000000001</v>
      </c>
      <c r="G95" s="10">
        <v>0.21</v>
      </c>
      <c r="H95" s="10">
        <v>0.48</v>
      </c>
      <c r="I95" s="10">
        <v>0</v>
      </c>
      <c r="J95" s="9">
        <v>45.98</v>
      </c>
      <c r="K95" s="24">
        <v>25</v>
      </c>
      <c r="L95" s="25">
        <v>1.34</v>
      </c>
      <c r="M95" s="25">
        <v>0.26</v>
      </c>
      <c r="N95" s="10">
        <v>0.57999999999999996</v>
      </c>
      <c r="O95" s="25">
        <v>0</v>
      </c>
      <c r="P95" s="24">
        <v>45.98</v>
      </c>
    </row>
    <row r="96" spans="1:16" ht="12" customHeight="1">
      <c r="A96" s="25"/>
      <c r="B96" s="86"/>
      <c r="C96" s="9">
        <v>12</v>
      </c>
      <c r="D96" s="43" t="s">
        <v>140</v>
      </c>
      <c r="E96" s="24">
        <v>30</v>
      </c>
      <c r="F96" s="25">
        <v>0.49</v>
      </c>
      <c r="G96" s="25">
        <v>1.23</v>
      </c>
      <c r="H96" s="25">
        <v>2.1800000000000002</v>
      </c>
      <c r="I96" s="25">
        <v>3.38</v>
      </c>
      <c r="J96" s="31">
        <v>25.08</v>
      </c>
      <c r="K96" s="24">
        <v>50</v>
      </c>
      <c r="L96" s="25">
        <v>0.82</v>
      </c>
      <c r="M96" s="25">
        <v>2.06</v>
      </c>
      <c r="N96" s="25">
        <v>3.64</v>
      </c>
      <c r="O96" s="25">
        <v>4.5</v>
      </c>
      <c r="P96" s="24">
        <v>41.8</v>
      </c>
    </row>
    <row r="97" spans="1:16" ht="12" customHeight="1">
      <c r="A97" s="25"/>
      <c r="B97" s="68"/>
      <c r="C97" s="9"/>
      <c r="D97" s="43"/>
      <c r="E97" s="24"/>
      <c r="F97" s="25"/>
      <c r="G97" s="25"/>
      <c r="H97" s="25"/>
      <c r="I97" s="25"/>
      <c r="J97" s="31"/>
      <c r="K97" s="24"/>
      <c r="L97" s="25"/>
      <c r="M97" s="25"/>
      <c r="N97" s="25"/>
      <c r="O97" s="25"/>
      <c r="P97" s="24"/>
    </row>
    <row r="98" spans="1:16" ht="12" customHeight="1">
      <c r="A98" s="27" t="s">
        <v>18</v>
      </c>
      <c r="B98" s="71"/>
      <c r="C98" s="12"/>
      <c r="D98" s="28"/>
      <c r="E98" s="27">
        <v>530</v>
      </c>
      <c r="F98" s="27">
        <f>SUM(F90:F96)</f>
        <v>12.909999999999998</v>
      </c>
      <c r="G98" s="27">
        <f>SUM(G90:G96)</f>
        <v>12.09</v>
      </c>
      <c r="H98" s="27">
        <f>SUM(H90:H96)</f>
        <v>78.240000000000009</v>
      </c>
      <c r="I98" s="27">
        <f>SUM(I90:I97)</f>
        <v>11.850000000000001</v>
      </c>
      <c r="J98" s="27">
        <f>SUM(J90:J96)</f>
        <v>549.41000000000008</v>
      </c>
      <c r="K98" s="27">
        <v>680</v>
      </c>
      <c r="L98" s="27">
        <f>SUM(L90:L96)</f>
        <v>16.510000000000002</v>
      </c>
      <c r="M98" s="27">
        <f>SUM(M90:M96)</f>
        <v>16.389999999999997</v>
      </c>
      <c r="N98" s="27">
        <f>SUM(N90:N96)</f>
        <v>94.77000000000001</v>
      </c>
      <c r="O98" s="27">
        <f>SUM(O90:O97)</f>
        <v>15.02</v>
      </c>
      <c r="P98" s="27">
        <f>SUM(P90:P96)</f>
        <v>686.72</v>
      </c>
    </row>
    <row r="99" spans="1:16" ht="12" customHeight="1">
      <c r="A99" s="25"/>
      <c r="B99" s="84" t="s">
        <v>23</v>
      </c>
      <c r="C99" s="9">
        <v>393</v>
      </c>
      <c r="D99" s="23" t="s">
        <v>126</v>
      </c>
      <c r="E99" s="24">
        <v>180</v>
      </c>
      <c r="F99" s="25">
        <v>0.12</v>
      </c>
      <c r="G99" s="44">
        <v>0.02</v>
      </c>
      <c r="H99" s="25">
        <v>10.199999999999999</v>
      </c>
      <c r="I99" s="25">
        <v>2.83</v>
      </c>
      <c r="J99" s="31">
        <v>41</v>
      </c>
      <c r="K99" s="24">
        <v>200</v>
      </c>
      <c r="L99" s="25">
        <v>0.13</v>
      </c>
      <c r="M99" s="25">
        <v>0.02</v>
      </c>
      <c r="N99" s="25">
        <v>11.33</v>
      </c>
      <c r="O99" s="25">
        <v>3.14</v>
      </c>
      <c r="P99" s="24">
        <v>45.55</v>
      </c>
    </row>
    <row r="100" spans="1:16" ht="12" customHeight="1">
      <c r="A100" s="25"/>
      <c r="B100" s="86"/>
      <c r="C100" s="11">
        <v>453</v>
      </c>
      <c r="D100" s="23" t="s">
        <v>94</v>
      </c>
      <c r="E100" s="24">
        <v>50</v>
      </c>
      <c r="F100" s="25">
        <v>3.47</v>
      </c>
      <c r="G100" s="25">
        <v>1.21</v>
      </c>
      <c r="H100" s="25">
        <v>23.96</v>
      </c>
      <c r="I100" s="25">
        <v>0</v>
      </c>
      <c r="J100" s="31">
        <v>120.7</v>
      </c>
      <c r="K100" s="24">
        <v>60</v>
      </c>
      <c r="L100" s="25">
        <v>4.17</v>
      </c>
      <c r="M100" s="25">
        <v>1.45</v>
      </c>
      <c r="N100" s="25">
        <v>28.75</v>
      </c>
      <c r="O100" s="25">
        <v>0</v>
      </c>
      <c r="P100" s="24">
        <v>144.84</v>
      </c>
    </row>
    <row r="101" spans="1:16" ht="12" customHeight="1">
      <c r="A101" s="27" t="s">
        <v>18</v>
      </c>
      <c r="B101" s="71"/>
      <c r="C101" s="12"/>
      <c r="D101" s="36"/>
      <c r="E101" s="27">
        <f>SUM(E99:E100)</f>
        <v>230</v>
      </c>
      <c r="F101" s="27">
        <f>SUM(F99:F100)</f>
        <v>3.5900000000000003</v>
      </c>
      <c r="G101" s="27">
        <f>SUM(G99:G100)</f>
        <v>1.23</v>
      </c>
      <c r="H101" s="27">
        <f>SUM(H99:H100)</f>
        <v>34.159999999999997</v>
      </c>
      <c r="I101" s="27">
        <f t="shared" ref="I101:P101" si="18">SUM(I99:I100)</f>
        <v>2.83</v>
      </c>
      <c r="J101" s="27">
        <f t="shared" si="18"/>
        <v>161.69999999999999</v>
      </c>
      <c r="K101" s="27">
        <f t="shared" si="18"/>
        <v>260</v>
      </c>
      <c r="L101" s="27">
        <f t="shared" si="18"/>
        <v>4.3</v>
      </c>
      <c r="M101" s="27">
        <f t="shared" si="18"/>
        <v>1.47</v>
      </c>
      <c r="N101" s="27">
        <f t="shared" si="18"/>
        <v>40.08</v>
      </c>
      <c r="O101" s="27">
        <f t="shared" si="18"/>
        <v>3.14</v>
      </c>
      <c r="P101" s="27">
        <f t="shared" si="18"/>
        <v>190.39</v>
      </c>
    </row>
    <row r="102" spans="1:16" ht="12" customHeight="1">
      <c r="A102" s="30"/>
      <c r="B102" s="84" t="s">
        <v>24</v>
      </c>
      <c r="C102" s="9">
        <v>392</v>
      </c>
      <c r="D102" s="38" t="s">
        <v>46</v>
      </c>
      <c r="E102" s="26">
        <v>180</v>
      </c>
      <c r="F102" s="10">
        <v>0.11</v>
      </c>
      <c r="G102" s="10">
        <v>0</v>
      </c>
      <c r="H102" s="10">
        <v>7.99</v>
      </c>
      <c r="I102" s="10">
        <v>0</v>
      </c>
      <c r="J102" s="9">
        <v>34.799999999999997</v>
      </c>
      <c r="K102" s="26">
        <v>200</v>
      </c>
      <c r="L102" s="25">
        <v>0.11</v>
      </c>
      <c r="M102" s="25">
        <v>0</v>
      </c>
      <c r="N102" s="10">
        <v>7.99</v>
      </c>
      <c r="O102" s="25">
        <v>0</v>
      </c>
      <c r="P102" s="24">
        <v>37.33</v>
      </c>
    </row>
    <row r="103" spans="1:16" ht="12" customHeight="1">
      <c r="A103" s="25"/>
      <c r="B103" s="85"/>
      <c r="C103" s="9">
        <v>94</v>
      </c>
      <c r="D103" s="23" t="s">
        <v>136</v>
      </c>
      <c r="E103" s="31">
        <v>145</v>
      </c>
      <c r="F103" s="25">
        <v>5.17</v>
      </c>
      <c r="G103" s="25">
        <v>12.14</v>
      </c>
      <c r="H103" s="25">
        <v>15.24</v>
      </c>
      <c r="I103" s="25">
        <v>0.91</v>
      </c>
      <c r="J103" s="31">
        <v>220.9</v>
      </c>
      <c r="K103" s="31">
        <v>180</v>
      </c>
      <c r="L103" s="25">
        <v>6.43</v>
      </c>
      <c r="M103" s="25">
        <v>15.07</v>
      </c>
      <c r="N103" s="25">
        <v>18.920000000000002</v>
      </c>
      <c r="O103" s="25">
        <v>1.1180000000000001</v>
      </c>
      <c r="P103" s="35">
        <v>274.23</v>
      </c>
    </row>
    <row r="104" spans="1:16" ht="12" customHeight="1">
      <c r="A104" s="25"/>
      <c r="B104" s="85"/>
      <c r="C104" s="11" t="s">
        <v>15</v>
      </c>
      <c r="D104" s="23" t="s">
        <v>16</v>
      </c>
      <c r="E104" s="24">
        <v>25</v>
      </c>
      <c r="F104" s="10">
        <v>2.0499999999999998</v>
      </c>
      <c r="G104" s="10">
        <v>0.26</v>
      </c>
      <c r="H104" s="10">
        <v>0.54</v>
      </c>
      <c r="I104" s="10">
        <v>0</v>
      </c>
      <c r="J104" s="9">
        <v>65.459999999999994</v>
      </c>
      <c r="K104" s="24">
        <v>25</v>
      </c>
      <c r="L104" s="10">
        <v>2.21</v>
      </c>
      <c r="M104" s="10">
        <v>0.28000000000000003</v>
      </c>
      <c r="N104" s="10">
        <v>0.59</v>
      </c>
      <c r="O104" s="25">
        <v>0</v>
      </c>
      <c r="P104" s="24">
        <v>65.459999999999994</v>
      </c>
    </row>
    <row r="105" spans="1:16" ht="12" customHeight="1">
      <c r="A105" s="25"/>
      <c r="B105" s="86"/>
      <c r="C105" s="11" t="s">
        <v>15</v>
      </c>
      <c r="D105" s="23" t="s">
        <v>60</v>
      </c>
      <c r="E105" s="24">
        <v>25</v>
      </c>
      <c r="F105" s="10">
        <v>1.34</v>
      </c>
      <c r="G105" s="10">
        <v>0.26</v>
      </c>
      <c r="H105" s="10">
        <v>0.57999999999999996</v>
      </c>
      <c r="I105" s="10">
        <v>0</v>
      </c>
      <c r="J105" s="9">
        <v>45.98</v>
      </c>
      <c r="K105" s="24">
        <v>25</v>
      </c>
      <c r="L105" s="25">
        <v>1.34</v>
      </c>
      <c r="M105" s="25">
        <v>0.26</v>
      </c>
      <c r="N105" s="10">
        <v>0.57999999999999996</v>
      </c>
      <c r="O105" s="25">
        <v>0</v>
      </c>
      <c r="P105" s="24">
        <v>45.98</v>
      </c>
    </row>
    <row r="106" spans="1:16" ht="12" customHeight="1">
      <c r="A106" s="27" t="s">
        <v>18</v>
      </c>
      <c r="B106" s="71"/>
      <c r="C106" s="12"/>
      <c r="D106" s="36"/>
      <c r="E106" s="27">
        <f t="shared" ref="E106:P106" si="19">SUM(E102:E105)</f>
        <v>375</v>
      </c>
      <c r="F106" s="27">
        <f t="shared" si="19"/>
        <v>8.67</v>
      </c>
      <c r="G106" s="27">
        <f t="shared" si="19"/>
        <v>12.66</v>
      </c>
      <c r="H106" s="27">
        <f t="shared" si="19"/>
        <v>24.349999999999998</v>
      </c>
      <c r="I106" s="27">
        <f t="shared" si="19"/>
        <v>0.91</v>
      </c>
      <c r="J106" s="27">
        <f t="shared" si="19"/>
        <v>367.14</v>
      </c>
      <c r="K106" s="27">
        <f t="shared" si="19"/>
        <v>430</v>
      </c>
      <c r="L106" s="27">
        <f t="shared" si="19"/>
        <v>10.09</v>
      </c>
      <c r="M106" s="27">
        <f t="shared" si="19"/>
        <v>15.61</v>
      </c>
      <c r="N106" s="27">
        <f t="shared" si="19"/>
        <v>28.080000000000002</v>
      </c>
      <c r="O106" s="27">
        <f t="shared" si="19"/>
        <v>1.1180000000000001</v>
      </c>
      <c r="P106" s="27">
        <f t="shared" si="19"/>
        <v>423</v>
      </c>
    </row>
    <row r="107" spans="1:16" ht="12" customHeight="1">
      <c r="A107" s="40" t="s">
        <v>25</v>
      </c>
      <c r="B107" s="42"/>
      <c r="C107" s="15"/>
      <c r="D107" s="55"/>
      <c r="E107" s="40">
        <f t="shared" ref="E107:P107" si="20">E87+E89+E98+E101+E106</f>
        <v>1590</v>
      </c>
      <c r="F107" s="40">
        <f t="shared" si="20"/>
        <v>31.28</v>
      </c>
      <c r="G107" s="40">
        <f t="shared" si="20"/>
        <v>33.14</v>
      </c>
      <c r="H107" s="40">
        <f t="shared" si="20"/>
        <v>218.42000000000002</v>
      </c>
      <c r="I107" s="40">
        <f t="shared" si="20"/>
        <v>17.210000000000004</v>
      </c>
      <c r="J107" s="40">
        <f t="shared" si="20"/>
        <v>1452.02</v>
      </c>
      <c r="K107" s="40">
        <f t="shared" si="20"/>
        <v>1895</v>
      </c>
      <c r="L107" s="40">
        <f t="shared" si="20"/>
        <v>37.92</v>
      </c>
      <c r="M107" s="40">
        <f t="shared" si="20"/>
        <v>41.529999999999994</v>
      </c>
      <c r="N107" s="40">
        <f t="shared" si="20"/>
        <v>259.69</v>
      </c>
      <c r="O107" s="40">
        <f t="shared" si="20"/>
        <v>21.387999999999998</v>
      </c>
      <c r="P107" s="40">
        <f t="shared" si="20"/>
        <v>1726.77</v>
      </c>
    </row>
    <row r="108" spans="1:16" ht="12" customHeight="1">
      <c r="A108" s="84" t="s">
        <v>30</v>
      </c>
      <c r="B108" s="84" t="s">
        <v>13</v>
      </c>
      <c r="C108" s="9">
        <v>185</v>
      </c>
      <c r="D108" s="38" t="s">
        <v>121</v>
      </c>
      <c r="E108" s="31">
        <v>150</v>
      </c>
      <c r="F108" s="25">
        <v>5.39</v>
      </c>
      <c r="G108" s="25">
        <v>5.92</v>
      </c>
      <c r="H108" s="25">
        <v>21.79</v>
      </c>
      <c r="I108" s="25">
        <v>1.46</v>
      </c>
      <c r="J108" s="31">
        <v>162.27000000000001</v>
      </c>
      <c r="K108" s="31">
        <v>200</v>
      </c>
      <c r="L108" s="25">
        <v>7.07</v>
      </c>
      <c r="M108" s="25">
        <v>7.77</v>
      </c>
      <c r="N108" s="25">
        <v>28.56</v>
      </c>
      <c r="O108" s="25">
        <v>1.96</v>
      </c>
      <c r="P108" s="24">
        <v>212.63</v>
      </c>
    </row>
    <row r="109" spans="1:16" ht="12" customHeight="1">
      <c r="A109" s="85"/>
      <c r="B109" s="85"/>
      <c r="C109" s="9">
        <v>3</v>
      </c>
      <c r="D109" s="38" t="s">
        <v>75</v>
      </c>
      <c r="E109" s="31">
        <v>30</v>
      </c>
      <c r="F109" s="25">
        <v>3.19</v>
      </c>
      <c r="G109" s="25">
        <v>3</v>
      </c>
      <c r="H109" s="25">
        <v>12.34</v>
      </c>
      <c r="I109" s="25"/>
      <c r="J109" s="31">
        <v>54</v>
      </c>
      <c r="K109" s="31">
        <v>33</v>
      </c>
      <c r="L109" s="74" t="s">
        <v>76</v>
      </c>
      <c r="M109" s="25">
        <v>3.3</v>
      </c>
      <c r="N109" s="25">
        <v>13.58</v>
      </c>
      <c r="O109" s="25">
        <v>0.14000000000000001</v>
      </c>
      <c r="P109" s="24">
        <v>59.4</v>
      </c>
    </row>
    <row r="110" spans="1:16" ht="12" customHeight="1">
      <c r="A110" s="85"/>
      <c r="B110" s="85"/>
      <c r="C110" s="11">
        <v>397</v>
      </c>
      <c r="D110" s="23" t="s">
        <v>77</v>
      </c>
      <c r="E110" s="24">
        <v>180</v>
      </c>
      <c r="F110" s="10">
        <v>3.6</v>
      </c>
      <c r="G110" s="10">
        <v>5.27</v>
      </c>
      <c r="H110" s="10">
        <v>21.92</v>
      </c>
      <c r="I110" s="10">
        <v>0</v>
      </c>
      <c r="J110" s="9">
        <v>86.4</v>
      </c>
      <c r="K110" s="24">
        <v>200</v>
      </c>
      <c r="L110" s="10">
        <v>4</v>
      </c>
      <c r="M110" s="10">
        <v>5.86</v>
      </c>
      <c r="N110" s="10">
        <v>24.36</v>
      </c>
      <c r="O110" s="25">
        <v>0</v>
      </c>
      <c r="P110" s="24">
        <v>96</v>
      </c>
    </row>
    <row r="111" spans="1:16" ht="12" customHeight="1">
      <c r="A111" s="86"/>
      <c r="B111" s="86"/>
      <c r="C111" s="9"/>
      <c r="D111" s="23"/>
      <c r="E111" s="24"/>
      <c r="F111" s="25"/>
      <c r="G111" s="25"/>
      <c r="H111" s="25"/>
      <c r="I111" s="25"/>
      <c r="J111" s="31"/>
      <c r="K111" s="24"/>
      <c r="L111" s="25"/>
      <c r="M111" s="25"/>
      <c r="N111" s="25"/>
      <c r="O111" s="25"/>
      <c r="P111" s="24"/>
    </row>
    <row r="112" spans="1:16" ht="12" customHeight="1">
      <c r="A112" s="27" t="s">
        <v>18</v>
      </c>
      <c r="B112" s="71"/>
      <c r="C112" s="12"/>
      <c r="D112" s="48"/>
      <c r="E112" s="27">
        <f>SUM(E108:E111)</f>
        <v>360</v>
      </c>
      <c r="F112" s="27">
        <f>SUM(F108:F111)</f>
        <v>12.18</v>
      </c>
      <c r="G112" s="27">
        <f>SUM(G108:G111)</f>
        <v>14.19</v>
      </c>
      <c r="H112" s="27">
        <f t="shared" ref="H112:P112" si="21">SUM(H108:H111)</f>
        <v>56.05</v>
      </c>
      <c r="I112" s="27">
        <f t="shared" si="21"/>
        <v>1.46</v>
      </c>
      <c r="J112" s="27">
        <f t="shared" si="21"/>
        <v>302.67</v>
      </c>
      <c r="K112" s="27">
        <f t="shared" si="21"/>
        <v>433</v>
      </c>
      <c r="L112" s="27">
        <f t="shared" si="21"/>
        <v>11.07</v>
      </c>
      <c r="M112" s="27">
        <f t="shared" si="21"/>
        <v>16.93</v>
      </c>
      <c r="N112" s="27">
        <f t="shared" si="21"/>
        <v>66.5</v>
      </c>
      <c r="O112" s="27">
        <f t="shared" si="21"/>
        <v>2.1</v>
      </c>
      <c r="P112" s="27">
        <f t="shared" si="21"/>
        <v>368.03</v>
      </c>
    </row>
    <row r="113" spans="1:16" ht="12" customHeight="1">
      <c r="A113" s="30"/>
      <c r="B113" s="70" t="s">
        <v>19</v>
      </c>
      <c r="C113" s="9">
        <v>399</v>
      </c>
      <c r="D113" s="43" t="s">
        <v>78</v>
      </c>
      <c r="E113" s="24">
        <v>100</v>
      </c>
      <c r="F113" s="25">
        <v>0.41</v>
      </c>
      <c r="G113" s="25">
        <v>0.08</v>
      </c>
      <c r="H113" s="25">
        <v>13.1</v>
      </c>
      <c r="I113" s="25">
        <v>2</v>
      </c>
      <c r="J113" s="31">
        <v>70</v>
      </c>
      <c r="K113" s="24">
        <v>100</v>
      </c>
      <c r="L113" s="25">
        <v>0.41</v>
      </c>
      <c r="M113" s="25">
        <v>0.08</v>
      </c>
      <c r="N113" s="25">
        <v>13.1</v>
      </c>
      <c r="O113" s="25">
        <v>2</v>
      </c>
      <c r="P113" s="24">
        <v>70</v>
      </c>
    </row>
    <row r="114" spans="1:16" ht="12" customHeight="1">
      <c r="A114" s="27" t="s">
        <v>18</v>
      </c>
      <c r="B114" s="71"/>
      <c r="C114" s="12"/>
      <c r="D114" s="28"/>
      <c r="E114" s="13">
        <f>SUM(E113)</f>
        <v>100</v>
      </c>
      <c r="F114" s="13">
        <f>SUM(F113)</f>
        <v>0.41</v>
      </c>
      <c r="G114" s="13">
        <f>SUM(G113)</f>
        <v>0.08</v>
      </c>
      <c r="H114" s="13">
        <f>SUM(H113)</f>
        <v>13.1</v>
      </c>
      <c r="I114" s="13">
        <f t="shared" ref="I114:P114" si="22">SUM(I113)</f>
        <v>2</v>
      </c>
      <c r="J114" s="13">
        <f t="shared" si="22"/>
        <v>70</v>
      </c>
      <c r="K114" s="13">
        <f t="shared" si="22"/>
        <v>100</v>
      </c>
      <c r="L114" s="13">
        <f t="shared" si="22"/>
        <v>0.41</v>
      </c>
      <c r="M114" s="13">
        <f t="shared" si="22"/>
        <v>0.08</v>
      </c>
      <c r="N114" s="13">
        <f t="shared" si="22"/>
        <v>13.1</v>
      </c>
      <c r="O114" s="13">
        <f t="shared" si="22"/>
        <v>2</v>
      </c>
      <c r="P114" s="13">
        <f t="shared" si="22"/>
        <v>70</v>
      </c>
    </row>
    <row r="115" spans="1:16" ht="12" customHeight="1">
      <c r="A115" s="25"/>
      <c r="B115" s="84" t="s">
        <v>20</v>
      </c>
      <c r="C115" s="9">
        <v>20</v>
      </c>
      <c r="D115" s="43" t="s">
        <v>128</v>
      </c>
      <c r="E115" s="31">
        <v>30</v>
      </c>
      <c r="F115" s="25">
        <v>0.33</v>
      </c>
      <c r="G115" s="25">
        <v>2.99</v>
      </c>
      <c r="H115" s="25">
        <v>2.14</v>
      </c>
      <c r="I115" s="25">
        <v>4.4000000000000004</v>
      </c>
      <c r="J115" s="31">
        <v>37.53</v>
      </c>
      <c r="K115" s="31">
        <v>50</v>
      </c>
      <c r="L115" s="25">
        <v>0.88</v>
      </c>
      <c r="M115" s="25">
        <v>3.09</v>
      </c>
      <c r="N115" s="25">
        <v>4.62</v>
      </c>
      <c r="O115" s="25">
        <v>6.6</v>
      </c>
      <c r="P115" s="24">
        <v>49.75</v>
      </c>
    </row>
    <row r="116" spans="1:16" ht="12" customHeight="1">
      <c r="A116" s="25"/>
      <c r="B116" s="85"/>
      <c r="C116" s="9">
        <v>80</v>
      </c>
      <c r="D116" s="23" t="s">
        <v>137</v>
      </c>
      <c r="E116" s="72">
        <v>150</v>
      </c>
      <c r="F116" s="25">
        <v>4.5</v>
      </c>
      <c r="G116" s="25">
        <v>6</v>
      </c>
      <c r="H116" s="25">
        <v>18</v>
      </c>
      <c r="I116" s="25">
        <v>6.57</v>
      </c>
      <c r="J116" s="31">
        <v>82.03</v>
      </c>
      <c r="K116" s="24">
        <v>180</v>
      </c>
      <c r="L116" s="25">
        <v>5.4</v>
      </c>
      <c r="M116" s="25">
        <v>7.2</v>
      </c>
      <c r="N116" s="25">
        <v>21.6</v>
      </c>
      <c r="O116" s="25">
        <v>6.57</v>
      </c>
      <c r="P116" s="24">
        <v>98.44</v>
      </c>
    </row>
    <row r="117" spans="1:16" ht="12" customHeight="1">
      <c r="A117" s="25"/>
      <c r="B117" s="85"/>
      <c r="C117" s="9">
        <v>321</v>
      </c>
      <c r="D117" s="43" t="s">
        <v>107</v>
      </c>
      <c r="E117" s="31">
        <v>110</v>
      </c>
      <c r="F117" s="25">
        <v>2.2000000000000002</v>
      </c>
      <c r="G117" s="25">
        <v>2.09</v>
      </c>
      <c r="H117" s="25">
        <v>27.13</v>
      </c>
      <c r="I117" s="25">
        <v>0</v>
      </c>
      <c r="J117" s="31">
        <v>81.55</v>
      </c>
      <c r="K117" s="31">
        <v>130</v>
      </c>
      <c r="L117" s="25">
        <v>2.6</v>
      </c>
      <c r="M117" s="25">
        <v>2.4700000000000002</v>
      </c>
      <c r="N117" s="25">
        <v>32.07</v>
      </c>
      <c r="O117" s="25">
        <v>0</v>
      </c>
      <c r="P117" s="24">
        <v>96.38</v>
      </c>
    </row>
    <row r="118" spans="1:16" ht="12" customHeight="1">
      <c r="A118" s="25"/>
      <c r="B118" s="85"/>
      <c r="C118" s="9">
        <v>247</v>
      </c>
      <c r="D118" s="43" t="s">
        <v>79</v>
      </c>
      <c r="E118" s="31">
        <v>50</v>
      </c>
      <c r="F118" s="25">
        <v>7.73</v>
      </c>
      <c r="G118" s="25">
        <v>3.15</v>
      </c>
      <c r="H118" s="25">
        <v>7.95</v>
      </c>
      <c r="I118" s="25">
        <v>0.81</v>
      </c>
      <c r="J118" s="31">
        <v>89.13</v>
      </c>
      <c r="K118" s="31">
        <v>70</v>
      </c>
      <c r="L118" s="25">
        <v>10.83</v>
      </c>
      <c r="M118" s="25">
        <v>4.42</v>
      </c>
      <c r="N118" s="25">
        <v>11.14</v>
      </c>
      <c r="O118" s="25">
        <v>0.81</v>
      </c>
      <c r="P118" s="24">
        <v>91.06</v>
      </c>
    </row>
    <row r="119" spans="1:16" ht="12" customHeight="1">
      <c r="A119" s="25"/>
      <c r="B119" s="85"/>
      <c r="C119" s="9">
        <v>372</v>
      </c>
      <c r="D119" s="43" t="s">
        <v>68</v>
      </c>
      <c r="E119" s="31">
        <v>150</v>
      </c>
      <c r="F119" s="25">
        <v>0.25</v>
      </c>
      <c r="G119" s="25">
        <v>0.25</v>
      </c>
      <c r="H119" s="25">
        <v>13.87</v>
      </c>
      <c r="I119" s="25">
        <v>0</v>
      </c>
      <c r="J119" s="31">
        <v>59.1</v>
      </c>
      <c r="K119" s="31">
        <v>180</v>
      </c>
      <c r="L119" s="25">
        <v>0.31</v>
      </c>
      <c r="M119" s="25">
        <v>0.31</v>
      </c>
      <c r="N119" s="25">
        <v>16.649999999999999</v>
      </c>
      <c r="O119" s="25">
        <v>0</v>
      </c>
      <c r="P119" s="24">
        <v>70.92</v>
      </c>
    </row>
    <row r="120" spans="1:16" ht="12" customHeight="1">
      <c r="A120" s="25"/>
      <c r="B120" s="85"/>
      <c r="C120" s="11">
        <v>115</v>
      </c>
      <c r="D120" s="23" t="s">
        <v>80</v>
      </c>
      <c r="E120" s="24">
        <v>20</v>
      </c>
      <c r="F120" s="10">
        <v>1</v>
      </c>
      <c r="G120" s="10">
        <v>2</v>
      </c>
      <c r="H120" s="10">
        <v>14</v>
      </c>
      <c r="I120" s="10">
        <v>0</v>
      </c>
      <c r="J120" s="9">
        <v>50</v>
      </c>
      <c r="K120" s="24">
        <v>25</v>
      </c>
      <c r="L120" s="10">
        <v>1.25</v>
      </c>
      <c r="M120" s="10">
        <v>2.5</v>
      </c>
      <c r="N120" s="10">
        <v>17.5</v>
      </c>
      <c r="O120" s="25">
        <v>0</v>
      </c>
      <c r="P120" s="24">
        <v>62.5</v>
      </c>
    </row>
    <row r="121" spans="1:16" ht="12" customHeight="1">
      <c r="A121" s="25"/>
      <c r="B121" s="86"/>
      <c r="C121" s="9" t="s">
        <v>15</v>
      </c>
      <c r="D121" s="23" t="s">
        <v>60</v>
      </c>
      <c r="E121" s="24">
        <v>25</v>
      </c>
      <c r="F121" s="10">
        <v>1.1100000000000001</v>
      </c>
      <c r="G121" s="10">
        <v>0.21</v>
      </c>
      <c r="H121" s="10">
        <v>0.48</v>
      </c>
      <c r="I121" s="10"/>
      <c r="J121" s="9">
        <v>45.98</v>
      </c>
      <c r="K121" s="24">
        <v>25</v>
      </c>
      <c r="L121" s="25">
        <v>1.34</v>
      </c>
      <c r="M121" s="25">
        <v>0.26</v>
      </c>
      <c r="N121" s="10">
        <v>0.57999999999999996</v>
      </c>
      <c r="O121" s="25"/>
      <c r="P121" s="24">
        <v>45.98</v>
      </c>
    </row>
    <row r="122" spans="1:16" ht="12" customHeight="1">
      <c r="A122" s="27" t="s">
        <v>18</v>
      </c>
      <c r="B122" s="71"/>
      <c r="C122" s="12"/>
      <c r="D122" s="48"/>
      <c r="E122" s="27">
        <f t="shared" ref="E122:P122" si="23">SUM(E115:E121)</f>
        <v>535</v>
      </c>
      <c r="F122" s="27">
        <f t="shared" si="23"/>
        <v>17.12</v>
      </c>
      <c r="G122" s="27">
        <f t="shared" si="23"/>
        <v>16.690000000000001</v>
      </c>
      <c r="H122" s="27">
        <f t="shared" si="23"/>
        <v>83.570000000000007</v>
      </c>
      <c r="I122" s="27">
        <f t="shared" si="23"/>
        <v>11.780000000000001</v>
      </c>
      <c r="J122" s="27">
        <f t="shared" si="23"/>
        <v>445.32000000000005</v>
      </c>
      <c r="K122" s="27">
        <v>660</v>
      </c>
      <c r="L122" s="27">
        <f t="shared" si="23"/>
        <v>22.61</v>
      </c>
      <c r="M122" s="27">
        <f t="shared" si="23"/>
        <v>20.25</v>
      </c>
      <c r="N122" s="27">
        <f t="shared" si="23"/>
        <v>104.16000000000001</v>
      </c>
      <c r="O122" s="27">
        <f t="shared" si="23"/>
        <v>13.98</v>
      </c>
      <c r="P122" s="27">
        <f t="shared" si="23"/>
        <v>515.03</v>
      </c>
    </row>
    <row r="123" spans="1:16" ht="12" customHeight="1">
      <c r="A123" s="25"/>
      <c r="B123" s="84" t="s">
        <v>23</v>
      </c>
      <c r="C123" s="9">
        <v>401</v>
      </c>
      <c r="D123" s="38" t="s">
        <v>122</v>
      </c>
      <c r="E123" s="31">
        <v>150</v>
      </c>
      <c r="F123" s="25">
        <v>4.3499999999999996</v>
      </c>
      <c r="G123" s="25">
        <v>3.75</v>
      </c>
      <c r="H123" s="25">
        <v>6</v>
      </c>
      <c r="I123" s="25">
        <v>0.45</v>
      </c>
      <c r="J123" s="31">
        <v>75</v>
      </c>
      <c r="K123" s="31">
        <v>180</v>
      </c>
      <c r="L123" s="25">
        <v>5.22</v>
      </c>
      <c r="M123" s="25">
        <v>4.5</v>
      </c>
      <c r="N123" s="25">
        <v>7.56</v>
      </c>
      <c r="O123" s="25">
        <v>0.54</v>
      </c>
      <c r="P123" s="24">
        <v>92</v>
      </c>
    </row>
    <row r="124" spans="1:16" ht="12" customHeight="1">
      <c r="A124" s="25"/>
      <c r="B124" s="86"/>
      <c r="C124" s="11" t="s">
        <v>15</v>
      </c>
      <c r="D124" s="37" t="s">
        <v>123</v>
      </c>
      <c r="E124" s="24">
        <v>50</v>
      </c>
      <c r="F124" s="10">
        <v>1.1000000000000001</v>
      </c>
      <c r="G124" s="10">
        <v>1.4</v>
      </c>
      <c r="H124" s="10" t="s">
        <v>124</v>
      </c>
      <c r="I124" s="10">
        <v>0.08</v>
      </c>
      <c r="J124" s="9">
        <v>191.05</v>
      </c>
      <c r="K124" s="24">
        <v>60</v>
      </c>
      <c r="L124" s="25">
        <v>1.32</v>
      </c>
      <c r="M124" s="25">
        <v>1.68</v>
      </c>
      <c r="N124" s="10">
        <v>66.66</v>
      </c>
      <c r="O124" s="25">
        <v>0.96</v>
      </c>
      <c r="P124" s="24">
        <v>229.26</v>
      </c>
    </row>
    <row r="125" spans="1:16" ht="12" customHeight="1">
      <c r="A125" s="27" t="s">
        <v>18</v>
      </c>
      <c r="B125" s="71"/>
      <c r="C125" s="12"/>
      <c r="D125" s="48"/>
      <c r="E125" s="27">
        <f t="shared" ref="E125:P125" si="24">SUM(E123:E124)</f>
        <v>200</v>
      </c>
      <c r="F125" s="27">
        <f t="shared" si="24"/>
        <v>5.4499999999999993</v>
      </c>
      <c r="G125" s="27">
        <f t="shared" si="24"/>
        <v>5.15</v>
      </c>
      <c r="H125" s="27">
        <f t="shared" si="24"/>
        <v>6</v>
      </c>
      <c r="I125" s="27">
        <f t="shared" si="24"/>
        <v>0.53</v>
      </c>
      <c r="J125" s="27">
        <f t="shared" si="24"/>
        <v>266.05</v>
      </c>
      <c r="K125" s="27">
        <f t="shared" si="24"/>
        <v>240</v>
      </c>
      <c r="L125" s="27">
        <f t="shared" si="24"/>
        <v>6.54</v>
      </c>
      <c r="M125" s="27">
        <f t="shared" si="24"/>
        <v>6.18</v>
      </c>
      <c r="N125" s="27">
        <f t="shared" si="24"/>
        <v>74.22</v>
      </c>
      <c r="O125" s="27">
        <f t="shared" si="24"/>
        <v>1.5</v>
      </c>
      <c r="P125" s="27">
        <f t="shared" si="24"/>
        <v>321.26</v>
      </c>
    </row>
    <row r="126" spans="1:16" ht="12" customHeight="1">
      <c r="A126" s="30"/>
      <c r="B126" s="84" t="s">
        <v>24</v>
      </c>
      <c r="C126" s="9">
        <v>205</v>
      </c>
      <c r="D126" s="43" t="s">
        <v>81</v>
      </c>
      <c r="E126" s="31">
        <v>110</v>
      </c>
      <c r="F126" s="25">
        <v>1.1000000000000001</v>
      </c>
      <c r="G126" s="25">
        <v>2.02</v>
      </c>
      <c r="H126" s="25">
        <v>38.5</v>
      </c>
      <c r="I126" s="25">
        <v>0.31</v>
      </c>
      <c r="J126" s="31">
        <v>198</v>
      </c>
      <c r="K126" s="31">
        <v>130</v>
      </c>
      <c r="L126" s="25">
        <v>1.3</v>
      </c>
      <c r="M126" s="25">
        <v>2.39</v>
      </c>
      <c r="N126" s="25">
        <v>45.5</v>
      </c>
      <c r="O126" s="25">
        <v>0.43</v>
      </c>
      <c r="P126" s="29">
        <v>234</v>
      </c>
    </row>
    <row r="127" spans="1:16" ht="12" customHeight="1">
      <c r="A127" s="25"/>
      <c r="B127" s="85"/>
      <c r="C127" s="11" t="s">
        <v>15</v>
      </c>
      <c r="D127" s="23" t="s">
        <v>16</v>
      </c>
      <c r="E127" s="24">
        <v>25</v>
      </c>
      <c r="F127" s="10">
        <v>2.0499999999999998</v>
      </c>
      <c r="G127" s="10">
        <v>0.26</v>
      </c>
      <c r="H127" s="10">
        <v>0.54</v>
      </c>
      <c r="I127" s="10">
        <v>0</v>
      </c>
      <c r="J127" s="9">
        <v>65.459999999999994</v>
      </c>
      <c r="K127" s="24">
        <v>25</v>
      </c>
      <c r="L127" s="10">
        <v>2.21</v>
      </c>
      <c r="M127" s="10">
        <v>0.28000000000000003</v>
      </c>
      <c r="N127" s="10">
        <v>0.59</v>
      </c>
      <c r="O127" s="25">
        <v>0</v>
      </c>
      <c r="P127" s="24">
        <v>65.459999999999994</v>
      </c>
    </row>
    <row r="128" spans="1:16" ht="12" customHeight="1">
      <c r="A128" s="25"/>
      <c r="B128" s="85"/>
      <c r="C128" s="11" t="s">
        <v>15</v>
      </c>
      <c r="D128" s="23" t="s">
        <v>60</v>
      </c>
      <c r="E128" s="24">
        <v>25</v>
      </c>
      <c r="F128" s="10">
        <v>1.34</v>
      </c>
      <c r="G128" s="10">
        <v>0.26</v>
      </c>
      <c r="H128" s="10">
        <v>0.57999999999999996</v>
      </c>
      <c r="I128" s="10">
        <v>0</v>
      </c>
      <c r="J128" s="9">
        <v>45.98</v>
      </c>
      <c r="K128" s="24">
        <v>25</v>
      </c>
      <c r="L128" s="25">
        <v>1.34</v>
      </c>
      <c r="M128" s="25">
        <v>0.26</v>
      </c>
      <c r="N128" s="10">
        <v>0.57999999999999996</v>
      </c>
      <c r="O128" s="25">
        <v>0</v>
      </c>
      <c r="P128" s="24">
        <v>45.98</v>
      </c>
    </row>
    <row r="129" spans="1:16" ht="12" customHeight="1">
      <c r="A129" s="25"/>
      <c r="B129" s="86"/>
      <c r="C129" s="9">
        <v>392</v>
      </c>
      <c r="D129" s="23" t="s">
        <v>46</v>
      </c>
      <c r="E129" s="26">
        <v>180</v>
      </c>
      <c r="F129" s="10">
        <v>0.04</v>
      </c>
      <c r="G129" s="10">
        <v>0.01</v>
      </c>
      <c r="H129" s="10">
        <v>0.02</v>
      </c>
      <c r="I129" s="10">
        <v>0.02</v>
      </c>
      <c r="J129" s="9">
        <v>34.799999999999997</v>
      </c>
      <c r="K129" s="26">
        <v>200</v>
      </c>
      <c r="L129" s="25">
        <v>0.05</v>
      </c>
      <c r="M129" s="25">
        <v>0.01</v>
      </c>
      <c r="N129" s="10">
        <v>0.02</v>
      </c>
      <c r="O129" s="25">
        <v>0.02</v>
      </c>
      <c r="P129" s="24">
        <v>37.33</v>
      </c>
    </row>
    <row r="130" spans="1:16" ht="12" customHeight="1">
      <c r="A130" s="27" t="s">
        <v>18</v>
      </c>
      <c r="B130" s="71"/>
      <c r="C130" s="12"/>
      <c r="D130" s="36"/>
      <c r="E130" s="27">
        <f t="shared" ref="E130:P130" si="25">SUM(E126:E129)</f>
        <v>340</v>
      </c>
      <c r="F130" s="27">
        <f t="shared" si="25"/>
        <v>4.53</v>
      </c>
      <c r="G130" s="27">
        <f t="shared" si="25"/>
        <v>2.5499999999999998</v>
      </c>
      <c r="H130" s="27">
        <f t="shared" si="25"/>
        <v>39.64</v>
      </c>
      <c r="I130" s="27">
        <f t="shared" si="25"/>
        <v>0.33</v>
      </c>
      <c r="J130" s="27">
        <f t="shared" si="25"/>
        <v>344.24</v>
      </c>
      <c r="K130" s="27">
        <f t="shared" si="25"/>
        <v>380</v>
      </c>
      <c r="L130" s="27">
        <f t="shared" si="25"/>
        <v>4.8999999999999995</v>
      </c>
      <c r="M130" s="27">
        <f t="shared" si="25"/>
        <v>2.9399999999999995</v>
      </c>
      <c r="N130" s="27">
        <f t="shared" si="25"/>
        <v>46.690000000000005</v>
      </c>
      <c r="O130" s="27">
        <f t="shared" si="25"/>
        <v>0.45</v>
      </c>
      <c r="P130" s="27">
        <f t="shared" si="25"/>
        <v>382.77</v>
      </c>
    </row>
    <row r="131" spans="1:16" ht="12" customHeight="1">
      <c r="A131" s="56" t="s">
        <v>25</v>
      </c>
      <c r="B131" s="56"/>
      <c r="C131" s="16"/>
      <c r="D131" s="57"/>
      <c r="E131" s="56">
        <f t="shared" ref="E131:P131" si="26">E112+E114+E122+E125+E130</f>
        <v>1535</v>
      </c>
      <c r="F131" s="56">
        <f t="shared" si="26"/>
        <v>39.69</v>
      </c>
      <c r="G131" s="56">
        <f t="shared" si="26"/>
        <v>38.659999999999997</v>
      </c>
      <c r="H131" s="56">
        <f t="shared" si="26"/>
        <v>198.36</v>
      </c>
      <c r="I131" s="56">
        <f t="shared" si="26"/>
        <v>16.100000000000001</v>
      </c>
      <c r="J131" s="56">
        <f t="shared" si="26"/>
        <v>1428.28</v>
      </c>
      <c r="K131" s="56">
        <f t="shared" si="26"/>
        <v>1813</v>
      </c>
      <c r="L131" s="56">
        <f t="shared" si="26"/>
        <v>45.53</v>
      </c>
      <c r="M131" s="56">
        <f t="shared" si="26"/>
        <v>46.379999999999995</v>
      </c>
      <c r="N131" s="56">
        <f t="shared" si="26"/>
        <v>304.67</v>
      </c>
      <c r="O131" s="56">
        <f t="shared" si="26"/>
        <v>20.029999999999998</v>
      </c>
      <c r="P131" s="56">
        <f t="shared" si="26"/>
        <v>1657.09</v>
      </c>
    </row>
    <row r="132" spans="1:16" ht="26.25" customHeight="1">
      <c r="A132" s="108" t="s">
        <v>0</v>
      </c>
      <c r="B132" s="109"/>
      <c r="C132" s="91" t="s">
        <v>1</v>
      </c>
      <c r="D132" s="112" t="s">
        <v>2</v>
      </c>
      <c r="E132" s="91" t="s">
        <v>3</v>
      </c>
      <c r="F132" s="105" t="s">
        <v>31</v>
      </c>
      <c r="G132" s="106"/>
      <c r="H132" s="106"/>
      <c r="I132" s="107"/>
      <c r="J132" s="91" t="s">
        <v>4</v>
      </c>
      <c r="K132" s="91" t="s">
        <v>3</v>
      </c>
      <c r="L132" s="87" t="s">
        <v>32</v>
      </c>
      <c r="M132" s="88"/>
      <c r="N132" s="88"/>
      <c r="O132" s="89"/>
      <c r="P132" s="91" t="s">
        <v>4</v>
      </c>
    </row>
    <row r="133" spans="1:16" ht="27.75" customHeight="1">
      <c r="A133" s="110"/>
      <c r="B133" s="111"/>
      <c r="C133" s="92"/>
      <c r="D133" s="113"/>
      <c r="E133" s="92"/>
      <c r="F133" s="69" t="s">
        <v>5</v>
      </c>
      <c r="G133" s="69" t="s">
        <v>6</v>
      </c>
      <c r="H133" s="69" t="s">
        <v>7</v>
      </c>
      <c r="I133" s="69" t="s">
        <v>7</v>
      </c>
      <c r="J133" s="92"/>
      <c r="K133" s="92"/>
      <c r="L133" s="69" t="s">
        <v>8</v>
      </c>
      <c r="M133" s="69" t="s">
        <v>9</v>
      </c>
      <c r="N133" s="69" t="s">
        <v>7</v>
      </c>
      <c r="O133" s="69" t="s">
        <v>10</v>
      </c>
      <c r="P133" s="92"/>
    </row>
    <row r="134" spans="1:16" ht="12" customHeight="1">
      <c r="A134" s="21">
        <v>1</v>
      </c>
      <c r="B134" s="21">
        <v>2</v>
      </c>
      <c r="C134" s="1">
        <v>3</v>
      </c>
      <c r="D134" s="2">
        <v>4</v>
      </c>
      <c r="E134" s="1">
        <v>5</v>
      </c>
      <c r="F134" s="3">
        <v>7</v>
      </c>
      <c r="G134" s="3">
        <v>8</v>
      </c>
      <c r="H134" s="3">
        <v>9</v>
      </c>
      <c r="I134" s="3">
        <v>9</v>
      </c>
      <c r="J134" s="1">
        <v>10</v>
      </c>
      <c r="K134" s="1">
        <v>5</v>
      </c>
      <c r="L134" s="3">
        <v>11</v>
      </c>
      <c r="M134" s="3">
        <v>12</v>
      </c>
      <c r="N134" s="3">
        <v>9</v>
      </c>
      <c r="O134" s="3">
        <v>13</v>
      </c>
      <c r="P134" s="4">
        <v>15</v>
      </c>
    </row>
    <row r="135" spans="1:16" ht="12" customHeight="1">
      <c r="A135" s="93" t="s">
        <v>33</v>
      </c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5"/>
    </row>
    <row r="136" spans="1:16" ht="12" customHeight="1">
      <c r="A136" s="84" t="s">
        <v>34</v>
      </c>
      <c r="B136" s="84" t="s">
        <v>13</v>
      </c>
      <c r="C136" s="9">
        <v>185</v>
      </c>
      <c r="D136" s="23" t="s">
        <v>82</v>
      </c>
      <c r="E136" s="24">
        <v>150</v>
      </c>
      <c r="F136" s="10">
        <v>1.48</v>
      </c>
      <c r="G136" s="10">
        <v>3.07</v>
      </c>
      <c r="H136" s="10">
        <v>53.26</v>
      </c>
      <c r="I136" s="10">
        <v>1.46</v>
      </c>
      <c r="J136" s="9">
        <v>162.27000000000001</v>
      </c>
      <c r="K136" s="24">
        <v>200</v>
      </c>
      <c r="L136" s="25">
        <v>1.95</v>
      </c>
      <c r="M136" s="25">
        <v>3.9</v>
      </c>
      <c r="N136" s="10">
        <v>67.47</v>
      </c>
      <c r="O136" s="25">
        <v>1.95</v>
      </c>
      <c r="P136" s="24">
        <v>212.63</v>
      </c>
    </row>
    <row r="137" spans="1:16" ht="12" customHeight="1">
      <c r="A137" s="85"/>
      <c r="B137" s="85"/>
      <c r="C137" s="9">
        <v>1</v>
      </c>
      <c r="D137" s="23" t="s">
        <v>54</v>
      </c>
      <c r="E137" s="24">
        <v>25</v>
      </c>
      <c r="F137" s="10">
        <v>1.57</v>
      </c>
      <c r="G137" s="10">
        <v>3.65</v>
      </c>
      <c r="H137" s="10">
        <v>10.36</v>
      </c>
      <c r="I137" s="10">
        <v>0.14000000000000001</v>
      </c>
      <c r="J137" s="9">
        <v>80.7</v>
      </c>
      <c r="K137" s="24">
        <v>25</v>
      </c>
      <c r="L137" s="10">
        <v>1.57</v>
      </c>
      <c r="M137" s="10">
        <v>3.65</v>
      </c>
      <c r="N137" s="10">
        <v>10.36</v>
      </c>
      <c r="O137" s="25">
        <v>0.19</v>
      </c>
      <c r="P137" s="24">
        <v>80.7</v>
      </c>
    </row>
    <row r="138" spans="1:16" ht="12" customHeight="1">
      <c r="A138" s="85"/>
      <c r="B138" s="85"/>
      <c r="C138" s="11">
        <v>392</v>
      </c>
      <c r="D138" s="23" t="s">
        <v>46</v>
      </c>
      <c r="E138" s="24">
        <v>180</v>
      </c>
      <c r="F138" s="10">
        <v>0.11</v>
      </c>
      <c r="G138" s="10">
        <v>0</v>
      </c>
      <c r="H138" s="10">
        <v>7.99</v>
      </c>
      <c r="I138" s="10">
        <v>0</v>
      </c>
      <c r="J138" s="9">
        <v>34.799999999999997</v>
      </c>
      <c r="K138" s="24">
        <v>200</v>
      </c>
      <c r="L138" s="10">
        <v>0.11</v>
      </c>
      <c r="M138" s="10">
        <v>0</v>
      </c>
      <c r="N138" s="10">
        <v>7.99</v>
      </c>
      <c r="O138" s="25">
        <v>0</v>
      </c>
      <c r="P138" s="24">
        <v>37.33</v>
      </c>
    </row>
    <row r="139" spans="1:16" ht="12" customHeight="1">
      <c r="A139" s="86"/>
      <c r="B139" s="86"/>
      <c r="C139" s="9"/>
      <c r="D139" s="23"/>
      <c r="E139" s="26"/>
      <c r="F139" s="10"/>
      <c r="G139" s="10"/>
      <c r="H139" s="10"/>
      <c r="I139" s="10"/>
      <c r="J139" s="9"/>
      <c r="K139" s="26"/>
      <c r="L139" s="25"/>
      <c r="M139" s="25"/>
      <c r="N139" s="10"/>
      <c r="O139" s="25"/>
      <c r="P139" s="24"/>
    </row>
    <row r="140" spans="1:16" ht="12" customHeight="1">
      <c r="A140" s="27" t="s">
        <v>18</v>
      </c>
      <c r="B140" s="71"/>
      <c r="C140" s="12"/>
      <c r="D140" s="28"/>
      <c r="E140" s="13">
        <f>SUM(E136:E139)</f>
        <v>355</v>
      </c>
      <c r="F140" s="13">
        <f>SUM(F136:F139)</f>
        <v>3.1599999999999997</v>
      </c>
      <c r="G140" s="13">
        <f>SUM(G136:G139)</f>
        <v>6.72</v>
      </c>
      <c r="H140" s="13">
        <f>SUM(H136:H139)</f>
        <v>71.61</v>
      </c>
      <c r="I140" s="13">
        <f t="shared" ref="I140:P140" si="27">SUM(I136:I139)</f>
        <v>1.6</v>
      </c>
      <c r="J140" s="13">
        <f t="shared" si="27"/>
        <v>277.77000000000004</v>
      </c>
      <c r="K140" s="13">
        <f t="shared" si="27"/>
        <v>425</v>
      </c>
      <c r="L140" s="13">
        <f t="shared" si="27"/>
        <v>3.63</v>
      </c>
      <c r="M140" s="13">
        <f t="shared" si="27"/>
        <v>7.55</v>
      </c>
      <c r="N140" s="13">
        <f t="shared" si="27"/>
        <v>85.82</v>
      </c>
      <c r="O140" s="13">
        <f t="shared" si="27"/>
        <v>2.14</v>
      </c>
      <c r="P140" s="13">
        <f t="shared" si="27"/>
        <v>330.65999999999997</v>
      </c>
    </row>
    <row r="141" spans="1:16" ht="12" customHeight="1">
      <c r="A141" s="25"/>
      <c r="B141" s="70" t="s">
        <v>19</v>
      </c>
      <c r="C141" s="9">
        <v>399</v>
      </c>
      <c r="D141" s="23" t="s">
        <v>78</v>
      </c>
      <c r="E141" s="24">
        <v>100</v>
      </c>
      <c r="F141" s="25">
        <v>0.41</v>
      </c>
      <c r="G141" s="25">
        <v>0.08</v>
      </c>
      <c r="H141" s="25">
        <v>13.1</v>
      </c>
      <c r="I141" s="25">
        <v>2</v>
      </c>
      <c r="J141" s="31">
        <v>70</v>
      </c>
      <c r="K141" s="24">
        <v>100</v>
      </c>
      <c r="L141" s="25">
        <v>0.41</v>
      </c>
      <c r="M141" s="25">
        <v>0.08</v>
      </c>
      <c r="N141" s="25">
        <v>13.1</v>
      </c>
      <c r="O141" s="25">
        <v>2</v>
      </c>
      <c r="P141" s="24">
        <v>70</v>
      </c>
    </row>
    <row r="142" spans="1:16" ht="12" customHeight="1">
      <c r="A142" s="27" t="s">
        <v>18</v>
      </c>
      <c r="B142" s="71"/>
      <c r="C142" s="12"/>
      <c r="D142" s="28"/>
      <c r="E142" s="27">
        <f>SUM(E141)</f>
        <v>100</v>
      </c>
      <c r="F142" s="27">
        <f>SUM(F141)</f>
        <v>0.41</v>
      </c>
      <c r="G142" s="27">
        <f>SUM(G141)</f>
        <v>0.08</v>
      </c>
      <c r="H142" s="27">
        <f>SUM(H141)</f>
        <v>13.1</v>
      </c>
      <c r="I142" s="27">
        <f t="shared" ref="I142:P142" si="28">SUM(I141)</f>
        <v>2</v>
      </c>
      <c r="J142" s="27">
        <f t="shared" si="28"/>
        <v>70</v>
      </c>
      <c r="K142" s="27">
        <f t="shared" si="28"/>
        <v>100</v>
      </c>
      <c r="L142" s="27">
        <f t="shared" si="28"/>
        <v>0.41</v>
      </c>
      <c r="M142" s="27">
        <f t="shared" si="28"/>
        <v>0.08</v>
      </c>
      <c r="N142" s="27">
        <f t="shared" si="28"/>
        <v>13.1</v>
      </c>
      <c r="O142" s="27">
        <f t="shared" si="28"/>
        <v>2</v>
      </c>
      <c r="P142" s="27">
        <f t="shared" si="28"/>
        <v>70</v>
      </c>
    </row>
    <row r="143" spans="1:16" ht="12" customHeight="1">
      <c r="A143" s="25"/>
      <c r="B143" s="85"/>
      <c r="C143" s="9">
        <v>87</v>
      </c>
      <c r="D143" s="43" t="s">
        <v>144</v>
      </c>
      <c r="E143" s="31">
        <v>150</v>
      </c>
      <c r="F143" s="25">
        <v>10.96</v>
      </c>
      <c r="G143" s="25">
        <v>10.24</v>
      </c>
      <c r="H143" s="25">
        <v>18.489999999999998</v>
      </c>
      <c r="I143" s="25">
        <v>4.24</v>
      </c>
      <c r="J143" s="31">
        <v>150.88999999999999</v>
      </c>
      <c r="K143" s="31">
        <v>180</v>
      </c>
      <c r="L143" s="25">
        <v>14.46</v>
      </c>
      <c r="M143" s="25">
        <v>15.87</v>
      </c>
      <c r="N143" s="25">
        <v>19.420000000000002</v>
      </c>
      <c r="O143" s="25">
        <v>5.31</v>
      </c>
      <c r="P143" s="24">
        <v>171.4</v>
      </c>
    </row>
    <row r="144" spans="1:16" ht="12" customHeight="1">
      <c r="A144" s="25"/>
      <c r="B144" s="85"/>
      <c r="C144" s="9">
        <v>304</v>
      </c>
      <c r="D144" s="38" t="s">
        <v>84</v>
      </c>
      <c r="E144" s="31">
        <v>130</v>
      </c>
      <c r="F144" s="25">
        <v>10.220000000000001</v>
      </c>
      <c r="G144" s="76">
        <v>11.52</v>
      </c>
      <c r="H144" s="25">
        <v>15.61</v>
      </c>
      <c r="I144" s="25">
        <v>0.81</v>
      </c>
      <c r="J144" s="31">
        <v>167.95</v>
      </c>
      <c r="K144" s="31">
        <v>150</v>
      </c>
      <c r="L144" s="25">
        <v>11.8</v>
      </c>
      <c r="M144" s="25">
        <v>13.29</v>
      </c>
      <c r="N144" s="25">
        <v>18.02</v>
      </c>
      <c r="O144" s="25">
        <v>0.81</v>
      </c>
      <c r="P144" s="24">
        <v>193.79</v>
      </c>
    </row>
    <row r="145" spans="1:16" ht="12" customHeight="1">
      <c r="A145" s="25"/>
      <c r="B145" s="85"/>
      <c r="C145" s="9">
        <v>23</v>
      </c>
      <c r="D145" s="58" t="s">
        <v>129</v>
      </c>
      <c r="E145" s="31">
        <v>30</v>
      </c>
      <c r="F145" s="59">
        <v>0.51</v>
      </c>
      <c r="G145" s="59">
        <v>0.41</v>
      </c>
      <c r="H145" s="59">
        <v>4.95</v>
      </c>
      <c r="I145" s="59">
        <v>0.87</v>
      </c>
      <c r="J145" s="31">
        <v>25.59</v>
      </c>
      <c r="K145" s="31">
        <v>50</v>
      </c>
      <c r="L145" s="59">
        <v>0.85</v>
      </c>
      <c r="M145" s="59">
        <v>0.69</v>
      </c>
      <c r="N145" s="59">
        <v>8.26</v>
      </c>
      <c r="O145" s="59">
        <v>1.23</v>
      </c>
      <c r="P145" s="24">
        <v>45.02</v>
      </c>
    </row>
    <row r="146" spans="1:16" ht="12" customHeight="1">
      <c r="A146" s="25"/>
      <c r="B146" s="85"/>
      <c r="C146" s="11" t="s">
        <v>15</v>
      </c>
      <c r="D146" s="23" t="s">
        <v>16</v>
      </c>
      <c r="E146" s="24">
        <v>20</v>
      </c>
      <c r="F146" s="10">
        <v>1.57</v>
      </c>
      <c r="G146" s="10">
        <v>0.2</v>
      </c>
      <c r="H146" s="10">
        <v>0.42</v>
      </c>
      <c r="I146" s="10">
        <v>0</v>
      </c>
      <c r="J146" s="9">
        <v>46.75</v>
      </c>
      <c r="K146" s="24">
        <v>25</v>
      </c>
      <c r="L146" s="10">
        <v>2.21</v>
      </c>
      <c r="M146" s="10">
        <v>0.28000000000000003</v>
      </c>
      <c r="N146" s="10">
        <v>0.59</v>
      </c>
      <c r="O146" s="25">
        <v>0</v>
      </c>
      <c r="P146" s="24">
        <v>65.459999999999994</v>
      </c>
    </row>
    <row r="147" spans="1:16" ht="12" customHeight="1">
      <c r="A147" s="25"/>
      <c r="B147" s="85"/>
      <c r="C147" s="11">
        <v>376</v>
      </c>
      <c r="D147" s="23" t="s">
        <v>52</v>
      </c>
      <c r="E147" s="24">
        <v>150</v>
      </c>
      <c r="F147" s="10">
        <v>0.04</v>
      </c>
      <c r="G147" s="10">
        <v>0</v>
      </c>
      <c r="H147" s="10">
        <v>9.86</v>
      </c>
      <c r="I147" s="10">
        <v>0.61</v>
      </c>
      <c r="J147" s="9">
        <v>37.6</v>
      </c>
      <c r="K147" s="24">
        <v>180</v>
      </c>
      <c r="L147" s="25">
        <v>0.05</v>
      </c>
      <c r="M147" s="25">
        <v>0</v>
      </c>
      <c r="N147" s="10">
        <v>11.84</v>
      </c>
      <c r="O147" s="25">
        <v>0.75</v>
      </c>
      <c r="P147" s="24">
        <v>45.13</v>
      </c>
    </row>
    <row r="148" spans="1:16" ht="12" customHeight="1">
      <c r="A148" s="25"/>
      <c r="B148" s="86"/>
      <c r="C148" s="9" t="s">
        <v>15</v>
      </c>
      <c r="D148" s="23" t="s">
        <v>60</v>
      </c>
      <c r="E148" s="24">
        <v>25</v>
      </c>
      <c r="F148" s="10">
        <v>1.1100000000000001</v>
      </c>
      <c r="G148" s="10">
        <v>0.21</v>
      </c>
      <c r="H148" s="10">
        <v>0.48</v>
      </c>
      <c r="I148" s="10"/>
      <c r="J148" s="9">
        <v>45.98</v>
      </c>
      <c r="K148" s="24">
        <v>25</v>
      </c>
      <c r="L148" s="25">
        <v>1.34</v>
      </c>
      <c r="M148" s="25">
        <v>0.26</v>
      </c>
      <c r="N148" s="10">
        <v>0.57999999999999996</v>
      </c>
      <c r="O148" s="25">
        <v>0</v>
      </c>
      <c r="P148" s="24">
        <v>45.98</v>
      </c>
    </row>
    <row r="149" spans="1:16" ht="12" customHeight="1">
      <c r="A149" s="27" t="s">
        <v>18</v>
      </c>
      <c r="B149" s="71"/>
      <c r="C149" s="12"/>
      <c r="D149" s="28"/>
      <c r="E149" s="27">
        <f t="shared" ref="E149:P149" si="29">SUM(E143:E148)</f>
        <v>505</v>
      </c>
      <c r="F149" s="27">
        <f t="shared" si="29"/>
        <v>24.41</v>
      </c>
      <c r="G149" s="27">
        <f t="shared" si="29"/>
        <v>22.58</v>
      </c>
      <c r="H149" s="27">
        <f t="shared" si="29"/>
        <v>49.809999999999995</v>
      </c>
      <c r="I149" s="27">
        <f t="shared" si="29"/>
        <v>6.5300000000000011</v>
      </c>
      <c r="J149" s="27">
        <f t="shared" si="29"/>
        <v>474.76</v>
      </c>
      <c r="K149" s="27">
        <f t="shared" si="29"/>
        <v>610</v>
      </c>
      <c r="L149" s="27">
        <f t="shared" si="29"/>
        <v>30.710000000000004</v>
      </c>
      <c r="M149" s="27">
        <f t="shared" si="29"/>
        <v>30.39</v>
      </c>
      <c r="N149" s="27">
        <f t="shared" si="29"/>
        <v>58.709999999999994</v>
      </c>
      <c r="O149" s="27">
        <f t="shared" si="29"/>
        <v>8.1</v>
      </c>
      <c r="P149" s="27">
        <f t="shared" si="29"/>
        <v>566.78</v>
      </c>
    </row>
    <row r="150" spans="1:16" ht="12" customHeight="1">
      <c r="A150" s="25"/>
      <c r="B150" s="70" t="s">
        <v>23</v>
      </c>
      <c r="C150" s="11" t="s">
        <v>15</v>
      </c>
      <c r="D150" s="37" t="s">
        <v>48</v>
      </c>
      <c r="E150" s="24">
        <v>20</v>
      </c>
      <c r="F150" s="10">
        <v>0.4</v>
      </c>
      <c r="G150" s="10">
        <v>2</v>
      </c>
      <c r="H150" s="10">
        <v>20.98</v>
      </c>
      <c r="I150" s="10">
        <v>0</v>
      </c>
      <c r="J150" s="9">
        <v>98</v>
      </c>
      <c r="K150" s="24">
        <v>30</v>
      </c>
      <c r="L150" s="25">
        <v>0.6</v>
      </c>
      <c r="M150" s="25">
        <v>3</v>
      </c>
      <c r="N150" s="10">
        <v>31.47</v>
      </c>
      <c r="O150" s="25">
        <v>0</v>
      </c>
      <c r="P150" s="24">
        <v>147</v>
      </c>
    </row>
    <row r="151" spans="1:16" ht="12" customHeight="1">
      <c r="A151" s="25"/>
      <c r="B151" s="70"/>
      <c r="C151" s="9">
        <v>378</v>
      </c>
      <c r="D151" s="38" t="s">
        <v>49</v>
      </c>
      <c r="E151" s="24">
        <v>180</v>
      </c>
      <c r="F151" s="10">
        <v>0</v>
      </c>
      <c r="G151" s="10">
        <v>0</v>
      </c>
      <c r="H151" s="10">
        <v>3.6</v>
      </c>
      <c r="I151" s="10">
        <v>1.83</v>
      </c>
      <c r="J151" s="9">
        <v>13.35</v>
      </c>
      <c r="K151" s="24">
        <v>200</v>
      </c>
      <c r="L151" s="25">
        <v>0</v>
      </c>
      <c r="M151" s="25">
        <v>0</v>
      </c>
      <c r="N151" s="10">
        <v>3.64</v>
      </c>
      <c r="O151" s="25">
        <v>1.83</v>
      </c>
      <c r="P151" s="24">
        <v>14.84</v>
      </c>
    </row>
    <row r="152" spans="1:16" ht="12" customHeight="1">
      <c r="A152" s="27" t="s">
        <v>18</v>
      </c>
      <c r="B152" s="71"/>
      <c r="C152" s="12"/>
      <c r="D152" s="39"/>
      <c r="E152" s="13">
        <f t="shared" ref="E152:P152" si="30">SUM(E150:E151)</f>
        <v>200</v>
      </c>
      <c r="F152" s="13">
        <f t="shared" si="30"/>
        <v>0.4</v>
      </c>
      <c r="G152" s="13">
        <f t="shared" si="30"/>
        <v>2</v>
      </c>
      <c r="H152" s="13">
        <f t="shared" si="30"/>
        <v>24.580000000000002</v>
      </c>
      <c r="I152" s="13">
        <f t="shared" si="30"/>
        <v>1.83</v>
      </c>
      <c r="J152" s="13">
        <f t="shared" si="30"/>
        <v>111.35</v>
      </c>
      <c r="K152" s="13">
        <f t="shared" si="30"/>
        <v>230</v>
      </c>
      <c r="L152" s="13">
        <f t="shared" si="30"/>
        <v>0.6</v>
      </c>
      <c r="M152" s="13">
        <f t="shared" si="30"/>
        <v>3</v>
      </c>
      <c r="N152" s="13">
        <f t="shared" si="30"/>
        <v>35.11</v>
      </c>
      <c r="O152" s="13">
        <f t="shared" si="30"/>
        <v>1.83</v>
      </c>
      <c r="P152" s="13">
        <f t="shared" si="30"/>
        <v>161.84</v>
      </c>
    </row>
    <row r="153" spans="1:16" ht="12" customHeight="1">
      <c r="A153" s="30"/>
      <c r="B153" s="70" t="s">
        <v>24</v>
      </c>
      <c r="C153" s="9">
        <v>133</v>
      </c>
      <c r="D153" s="38" t="s">
        <v>51</v>
      </c>
      <c r="E153" s="35">
        <v>130</v>
      </c>
      <c r="F153" s="10">
        <v>1.3</v>
      </c>
      <c r="G153" s="10">
        <v>11.78</v>
      </c>
      <c r="H153" s="10">
        <v>39.18</v>
      </c>
      <c r="I153" s="10">
        <v>3.75</v>
      </c>
      <c r="J153" s="9">
        <v>260</v>
      </c>
      <c r="K153" s="35">
        <v>150</v>
      </c>
      <c r="L153" s="25">
        <v>1.5</v>
      </c>
      <c r="M153" s="25">
        <v>13.59</v>
      </c>
      <c r="N153" s="10">
        <v>45.2</v>
      </c>
      <c r="O153" s="25">
        <v>4.33</v>
      </c>
      <c r="P153" s="35">
        <v>300</v>
      </c>
    </row>
    <row r="154" spans="1:16" ht="12" customHeight="1">
      <c r="A154" s="30"/>
      <c r="B154" s="70"/>
      <c r="C154" s="11" t="s">
        <v>15</v>
      </c>
      <c r="D154" s="23" t="s">
        <v>16</v>
      </c>
      <c r="E154" s="24">
        <v>25</v>
      </c>
      <c r="F154" s="10">
        <v>2.0499999999999998</v>
      </c>
      <c r="G154" s="10">
        <v>0.26</v>
      </c>
      <c r="H154" s="10">
        <v>0.54</v>
      </c>
      <c r="I154" s="10">
        <v>0</v>
      </c>
      <c r="J154" s="9">
        <v>65.459999999999994</v>
      </c>
      <c r="K154" s="24">
        <v>25</v>
      </c>
      <c r="L154" s="10">
        <v>2.21</v>
      </c>
      <c r="M154" s="10">
        <v>0.28000000000000003</v>
      </c>
      <c r="N154" s="10">
        <v>0.59</v>
      </c>
      <c r="O154" s="25">
        <v>0</v>
      </c>
      <c r="P154" s="24">
        <v>65.459999999999994</v>
      </c>
    </row>
    <row r="155" spans="1:16" ht="12" customHeight="1">
      <c r="A155" s="25"/>
      <c r="B155" s="70"/>
      <c r="C155" s="11" t="s">
        <v>15</v>
      </c>
      <c r="D155" s="23" t="s">
        <v>60</v>
      </c>
      <c r="E155" s="24">
        <v>25</v>
      </c>
      <c r="F155" s="10">
        <v>1.34</v>
      </c>
      <c r="G155" s="10">
        <v>0.26</v>
      </c>
      <c r="H155" s="10">
        <v>0.57999999999999996</v>
      </c>
      <c r="I155" s="10">
        <v>0</v>
      </c>
      <c r="J155" s="9">
        <v>45.98</v>
      </c>
      <c r="K155" s="24">
        <v>25</v>
      </c>
      <c r="L155" s="25">
        <v>1.34</v>
      </c>
      <c r="M155" s="25">
        <v>0.26</v>
      </c>
      <c r="N155" s="10">
        <v>0.57999999999999996</v>
      </c>
      <c r="O155" s="25">
        <v>0</v>
      </c>
      <c r="P155" s="24">
        <v>45.98</v>
      </c>
    </row>
    <row r="156" spans="1:16" ht="12" customHeight="1">
      <c r="A156" s="25"/>
      <c r="B156" s="70"/>
      <c r="C156" s="9">
        <v>392</v>
      </c>
      <c r="D156" s="23" t="s">
        <v>46</v>
      </c>
      <c r="E156" s="26">
        <v>180</v>
      </c>
      <c r="F156" s="10">
        <v>0.04</v>
      </c>
      <c r="G156" s="10">
        <v>0.01</v>
      </c>
      <c r="H156" s="10">
        <v>0.02</v>
      </c>
      <c r="I156" s="10">
        <v>0.02</v>
      </c>
      <c r="J156" s="9">
        <v>34.799999999999997</v>
      </c>
      <c r="K156" s="26">
        <v>200</v>
      </c>
      <c r="L156" s="25">
        <v>0.05</v>
      </c>
      <c r="M156" s="25">
        <v>0.01</v>
      </c>
      <c r="N156" s="10">
        <v>0.02</v>
      </c>
      <c r="O156" s="25">
        <v>0.02</v>
      </c>
      <c r="P156" s="24">
        <v>37.33</v>
      </c>
    </row>
    <row r="157" spans="1:16" ht="12" customHeight="1">
      <c r="A157" s="27" t="s">
        <v>18</v>
      </c>
      <c r="B157" s="71"/>
      <c r="C157" s="12"/>
      <c r="D157" s="39"/>
      <c r="E157" s="13">
        <f>SUM(E153:E156)</f>
        <v>360</v>
      </c>
      <c r="F157" s="13">
        <f>SUM(F153:F156)</f>
        <v>4.7299999999999995</v>
      </c>
      <c r="G157" s="13">
        <f>SUM(G153:G156)</f>
        <v>12.309999999999999</v>
      </c>
      <c r="H157" s="13">
        <f>SUM(H153:H156)</f>
        <v>40.32</v>
      </c>
      <c r="I157" s="13">
        <f t="shared" ref="I157:P157" si="31">SUM(I153:I156)</f>
        <v>3.77</v>
      </c>
      <c r="J157" s="13">
        <f t="shared" si="31"/>
        <v>406.24</v>
      </c>
      <c r="K157" s="13">
        <f t="shared" si="31"/>
        <v>400</v>
      </c>
      <c r="L157" s="13">
        <f t="shared" si="31"/>
        <v>5.0999999999999996</v>
      </c>
      <c r="M157" s="13">
        <f t="shared" si="31"/>
        <v>14.139999999999999</v>
      </c>
      <c r="N157" s="13">
        <f t="shared" si="31"/>
        <v>46.390000000000008</v>
      </c>
      <c r="O157" s="13">
        <f t="shared" si="31"/>
        <v>4.3499999999999996</v>
      </c>
      <c r="P157" s="13">
        <f t="shared" si="31"/>
        <v>448.77</v>
      </c>
    </row>
    <row r="158" spans="1:16" ht="12" customHeight="1">
      <c r="A158" s="40" t="s">
        <v>25</v>
      </c>
      <c r="B158" s="42"/>
      <c r="C158" s="15"/>
      <c r="D158" s="55"/>
      <c r="E158" s="40">
        <f t="shared" ref="E158:P158" si="32">E140+E142+E149+E152+E157</f>
        <v>1520</v>
      </c>
      <c r="F158" s="40">
        <f t="shared" si="32"/>
        <v>33.11</v>
      </c>
      <c r="G158" s="40">
        <f t="shared" si="32"/>
        <v>43.69</v>
      </c>
      <c r="H158" s="40">
        <f t="shared" si="32"/>
        <v>199.42</v>
      </c>
      <c r="I158" s="40">
        <f t="shared" si="32"/>
        <v>15.73</v>
      </c>
      <c r="J158" s="40">
        <f t="shared" si="32"/>
        <v>1340.12</v>
      </c>
      <c r="K158" s="40">
        <f t="shared" si="32"/>
        <v>1765</v>
      </c>
      <c r="L158" s="40">
        <f t="shared" si="32"/>
        <v>40.45000000000001</v>
      </c>
      <c r="M158" s="40">
        <f t="shared" si="32"/>
        <v>55.160000000000004</v>
      </c>
      <c r="N158" s="40">
        <f t="shared" si="32"/>
        <v>239.13000000000002</v>
      </c>
      <c r="O158" s="40">
        <f t="shared" si="32"/>
        <v>18.420000000000002</v>
      </c>
      <c r="P158" s="40">
        <f t="shared" si="32"/>
        <v>1578.05</v>
      </c>
    </row>
    <row r="159" spans="1:16" ht="12" customHeight="1">
      <c r="A159" s="84" t="s">
        <v>35</v>
      </c>
      <c r="B159" s="84" t="s">
        <v>13</v>
      </c>
      <c r="C159" s="9">
        <v>185</v>
      </c>
      <c r="D159" s="23" t="s">
        <v>108</v>
      </c>
      <c r="E159" s="24">
        <v>150</v>
      </c>
      <c r="F159" s="25">
        <v>3</v>
      </c>
      <c r="G159" s="25">
        <v>3</v>
      </c>
      <c r="H159" s="25">
        <v>50.29</v>
      </c>
      <c r="I159" s="25">
        <v>1.46</v>
      </c>
      <c r="J159" s="31">
        <v>162.27000000000001</v>
      </c>
      <c r="K159" s="24">
        <v>200</v>
      </c>
      <c r="L159" s="25">
        <v>20.16</v>
      </c>
      <c r="M159" s="25">
        <v>19.8</v>
      </c>
      <c r="N159" s="25">
        <v>17.37</v>
      </c>
      <c r="O159" s="25">
        <v>1.95</v>
      </c>
      <c r="P159" s="24">
        <v>212.63</v>
      </c>
    </row>
    <row r="160" spans="1:16" ht="12" customHeight="1">
      <c r="A160" s="85"/>
      <c r="B160" s="85"/>
      <c r="C160" s="11">
        <v>2</v>
      </c>
      <c r="D160" s="23" t="s">
        <v>61</v>
      </c>
      <c r="E160" s="24">
        <v>25</v>
      </c>
      <c r="F160" s="10">
        <v>0.41</v>
      </c>
      <c r="G160" s="10">
        <v>0.3</v>
      </c>
      <c r="H160" s="10">
        <v>13.72</v>
      </c>
      <c r="I160" s="10">
        <v>0</v>
      </c>
      <c r="J160" s="9">
        <v>50.03</v>
      </c>
      <c r="K160" s="24">
        <v>30</v>
      </c>
      <c r="L160" s="10">
        <v>0.41</v>
      </c>
      <c r="M160" s="10">
        <v>0.3</v>
      </c>
      <c r="N160" s="10">
        <v>13.72</v>
      </c>
      <c r="O160" s="25">
        <v>0</v>
      </c>
      <c r="P160" s="24">
        <v>60.04</v>
      </c>
    </row>
    <row r="161" spans="1:16" ht="12" customHeight="1">
      <c r="A161" s="85"/>
      <c r="B161" s="85"/>
      <c r="C161" s="11">
        <v>395</v>
      </c>
      <c r="D161" s="23" t="s">
        <v>112</v>
      </c>
      <c r="E161" s="24">
        <v>180</v>
      </c>
      <c r="F161" s="75" t="s">
        <v>86</v>
      </c>
      <c r="G161" s="10">
        <v>4.3</v>
      </c>
      <c r="H161" s="10">
        <v>15.07</v>
      </c>
      <c r="I161" s="10">
        <v>0.14000000000000001</v>
      </c>
      <c r="J161" s="9">
        <v>75.45</v>
      </c>
      <c r="K161" s="24">
        <v>200</v>
      </c>
      <c r="L161" s="10">
        <v>3.94</v>
      </c>
      <c r="M161" s="10">
        <v>4.3</v>
      </c>
      <c r="N161" s="10">
        <v>15.07</v>
      </c>
      <c r="O161" s="25">
        <v>0.14000000000000001</v>
      </c>
      <c r="P161" s="24">
        <v>89.33</v>
      </c>
    </row>
    <row r="162" spans="1:16" ht="12" customHeight="1">
      <c r="A162" s="86"/>
      <c r="B162" s="86"/>
      <c r="C162" s="9"/>
      <c r="D162" s="23"/>
      <c r="E162" s="24"/>
      <c r="F162" s="25"/>
      <c r="G162" s="25"/>
      <c r="H162" s="25"/>
      <c r="I162" s="25"/>
      <c r="J162" s="31"/>
      <c r="K162" s="24"/>
      <c r="L162" s="25"/>
      <c r="M162" s="25"/>
      <c r="N162" s="25"/>
      <c r="O162" s="25"/>
      <c r="P162" s="24"/>
    </row>
    <row r="163" spans="1:16" ht="12" customHeight="1">
      <c r="A163" s="27" t="s">
        <v>18</v>
      </c>
      <c r="B163" s="71"/>
      <c r="C163" s="12"/>
      <c r="D163" s="28"/>
      <c r="E163" s="27">
        <f t="shared" ref="E163:M163" si="33">SUM(E159:E162)</f>
        <v>355</v>
      </c>
      <c r="F163" s="27">
        <f t="shared" si="33"/>
        <v>3.41</v>
      </c>
      <c r="G163" s="27">
        <f t="shared" si="33"/>
        <v>7.6</v>
      </c>
      <c r="H163" s="27">
        <f t="shared" si="33"/>
        <v>79.080000000000013</v>
      </c>
      <c r="I163" s="27">
        <f t="shared" si="33"/>
        <v>1.6</v>
      </c>
      <c r="J163" s="27">
        <f t="shared" si="33"/>
        <v>287.75</v>
      </c>
      <c r="K163" s="27">
        <f t="shared" si="33"/>
        <v>430</v>
      </c>
      <c r="L163" s="27">
        <f t="shared" si="33"/>
        <v>24.51</v>
      </c>
      <c r="M163" s="27">
        <f t="shared" si="33"/>
        <v>24.400000000000002</v>
      </c>
      <c r="N163" s="27">
        <f>SUM(N159:N162)</f>
        <v>46.160000000000004</v>
      </c>
      <c r="O163" s="27">
        <f>SUM(O159:O162)</f>
        <v>2.09</v>
      </c>
      <c r="P163" s="27">
        <f>SUM(P159:P162)</f>
        <v>362</v>
      </c>
    </row>
    <row r="164" spans="1:16" ht="12" customHeight="1">
      <c r="A164" s="30"/>
      <c r="B164" s="70" t="s">
        <v>19</v>
      </c>
      <c r="C164" s="9">
        <v>368</v>
      </c>
      <c r="D164" s="43" t="s">
        <v>62</v>
      </c>
      <c r="E164" s="35">
        <v>100</v>
      </c>
      <c r="F164" s="10">
        <v>0.4</v>
      </c>
      <c r="G164" s="10">
        <v>0.4</v>
      </c>
      <c r="H164" s="10">
        <v>9.8000000000000007</v>
      </c>
      <c r="I164" s="10">
        <v>10</v>
      </c>
      <c r="J164" s="9">
        <v>47</v>
      </c>
      <c r="K164" s="35">
        <v>100</v>
      </c>
      <c r="L164" s="30">
        <v>0.4</v>
      </c>
      <c r="M164" s="25">
        <v>0.4</v>
      </c>
      <c r="N164" s="10">
        <v>9.8000000000000007</v>
      </c>
      <c r="O164" s="25">
        <v>10</v>
      </c>
      <c r="P164" s="29">
        <v>47</v>
      </c>
    </row>
    <row r="165" spans="1:16" ht="12" customHeight="1">
      <c r="A165" s="27" t="s">
        <v>18</v>
      </c>
      <c r="B165" s="71"/>
      <c r="C165" s="12"/>
      <c r="D165" s="28"/>
      <c r="E165" s="27">
        <f>SUM(E164)</f>
        <v>100</v>
      </c>
      <c r="F165" s="27">
        <f>SUM(F164)</f>
        <v>0.4</v>
      </c>
      <c r="G165" s="27">
        <f>SUM(G164)</f>
        <v>0.4</v>
      </c>
      <c r="H165" s="27">
        <f>SUM(H164)</f>
        <v>9.8000000000000007</v>
      </c>
      <c r="I165" s="27">
        <f t="shared" ref="I165:P165" si="34">SUM(I164)</f>
        <v>10</v>
      </c>
      <c r="J165" s="27">
        <f t="shared" si="34"/>
        <v>47</v>
      </c>
      <c r="K165" s="27">
        <f t="shared" si="34"/>
        <v>100</v>
      </c>
      <c r="L165" s="27">
        <f t="shared" si="34"/>
        <v>0.4</v>
      </c>
      <c r="M165" s="27">
        <f t="shared" si="34"/>
        <v>0.4</v>
      </c>
      <c r="N165" s="27">
        <f t="shared" si="34"/>
        <v>9.8000000000000007</v>
      </c>
      <c r="O165" s="27">
        <f t="shared" si="34"/>
        <v>10</v>
      </c>
      <c r="P165" s="27">
        <f t="shared" si="34"/>
        <v>47</v>
      </c>
    </row>
    <row r="166" spans="1:16" ht="12" customHeight="1">
      <c r="A166" s="25"/>
      <c r="B166" s="84" t="s">
        <v>20</v>
      </c>
      <c r="C166" s="14">
        <v>42</v>
      </c>
      <c r="D166" s="34" t="s">
        <v>83</v>
      </c>
      <c r="E166" s="31">
        <v>30</v>
      </c>
      <c r="F166" s="25">
        <v>0.51</v>
      </c>
      <c r="G166" s="25">
        <v>0.41</v>
      </c>
      <c r="H166" s="25">
        <v>4.95</v>
      </c>
      <c r="I166" s="25">
        <v>8.6</v>
      </c>
      <c r="J166" s="31">
        <v>25.59</v>
      </c>
      <c r="K166" s="31">
        <v>50</v>
      </c>
      <c r="L166" s="25">
        <v>0.85</v>
      </c>
      <c r="M166" s="25">
        <v>0.69</v>
      </c>
      <c r="N166" s="25">
        <v>8.26</v>
      </c>
      <c r="O166" s="25">
        <v>3.48</v>
      </c>
      <c r="P166" s="24">
        <v>42.65</v>
      </c>
    </row>
    <row r="167" spans="1:16" ht="12" customHeight="1">
      <c r="A167" s="25"/>
      <c r="B167" s="85"/>
      <c r="C167" s="9">
        <v>82</v>
      </c>
      <c r="D167" s="6" t="s">
        <v>50</v>
      </c>
      <c r="E167" s="24">
        <v>150</v>
      </c>
      <c r="F167" s="10">
        <v>8.58</v>
      </c>
      <c r="G167" s="10">
        <v>7.7</v>
      </c>
      <c r="H167" s="10">
        <v>16.760000000000002</v>
      </c>
      <c r="I167" s="10">
        <v>0</v>
      </c>
      <c r="J167" s="9">
        <v>150.05000000000001</v>
      </c>
      <c r="K167" s="24">
        <v>180</v>
      </c>
      <c r="L167" s="25">
        <v>10.3</v>
      </c>
      <c r="M167" s="25">
        <v>9.25</v>
      </c>
      <c r="N167" s="10">
        <v>20.12</v>
      </c>
      <c r="O167" s="25">
        <v>0</v>
      </c>
      <c r="P167" s="24">
        <v>180.07</v>
      </c>
    </row>
    <row r="168" spans="1:16" ht="12" customHeight="1">
      <c r="A168" s="25"/>
      <c r="B168" s="85"/>
      <c r="C168" s="9">
        <v>282</v>
      </c>
      <c r="D168" s="38" t="s">
        <v>133</v>
      </c>
      <c r="E168" s="31">
        <v>50</v>
      </c>
      <c r="F168" s="25">
        <v>5.67</v>
      </c>
      <c r="G168" s="25">
        <v>5.99</v>
      </c>
      <c r="H168" s="25">
        <v>3.78</v>
      </c>
      <c r="I168" s="25"/>
      <c r="J168" s="31">
        <v>90.6</v>
      </c>
      <c r="K168" s="31">
        <v>70</v>
      </c>
      <c r="L168" s="25">
        <v>7.94</v>
      </c>
      <c r="M168" s="25">
        <v>8.39</v>
      </c>
      <c r="N168" s="25">
        <v>5.3</v>
      </c>
      <c r="O168" s="25">
        <v>8.7200000000000006</v>
      </c>
      <c r="P168" s="24">
        <v>126.85</v>
      </c>
    </row>
    <row r="169" spans="1:16" ht="12" customHeight="1">
      <c r="A169" s="25"/>
      <c r="B169" s="85"/>
      <c r="C169" s="11" t="s">
        <v>15</v>
      </c>
      <c r="D169" s="23" t="s">
        <v>16</v>
      </c>
      <c r="E169" s="24">
        <v>20</v>
      </c>
      <c r="F169" s="10">
        <v>1.57</v>
      </c>
      <c r="G169" s="10">
        <v>0.2</v>
      </c>
      <c r="H169" s="10">
        <v>0.42</v>
      </c>
      <c r="I169" s="10">
        <v>0</v>
      </c>
      <c r="J169" s="9">
        <v>46.75</v>
      </c>
      <c r="K169" s="24">
        <v>25</v>
      </c>
      <c r="L169" s="10">
        <v>2.21</v>
      </c>
      <c r="M169" s="10">
        <v>0.28000000000000003</v>
      </c>
      <c r="N169" s="10">
        <v>0.59</v>
      </c>
      <c r="O169" s="25">
        <v>0</v>
      </c>
      <c r="P169" s="24">
        <v>65.459999999999994</v>
      </c>
    </row>
    <row r="170" spans="1:16" ht="12" customHeight="1">
      <c r="A170" s="25"/>
      <c r="B170" s="85"/>
      <c r="C170" s="11">
        <v>137</v>
      </c>
      <c r="D170" s="23" t="s">
        <v>87</v>
      </c>
      <c r="E170" s="24">
        <v>110</v>
      </c>
      <c r="F170" s="10">
        <v>2.2000000000000002</v>
      </c>
      <c r="G170" s="10">
        <v>4.28</v>
      </c>
      <c r="H170" s="10">
        <v>22.93</v>
      </c>
      <c r="I170" s="10">
        <v>0</v>
      </c>
      <c r="J170" s="9">
        <v>143</v>
      </c>
      <c r="K170" s="24">
        <v>130</v>
      </c>
      <c r="L170" s="25">
        <v>2.61</v>
      </c>
      <c r="M170" s="25">
        <v>5.0599999999999996</v>
      </c>
      <c r="N170" s="10">
        <v>27.11</v>
      </c>
      <c r="O170" s="25">
        <v>0</v>
      </c>
      <c r="P170" s="24">
        <v>169</v>
      </c>
    </row>
    <row r="171" spans="1:16" ht="12" customHeight="1">
      <c r="A171" s="25"/>
      <c r="B171" s="86"/>
      <c r="C171" s="9">
        <v>372</v>
      </c>
      <c r="D171" s="23" t="s">
        <v>68</v>
      </c>
      <c r="E171" s="24">
        <v>150</v>
      </c>
      <c r="F171" s="25">
        <v>0.25</v>
      </c>
      <c r="G171" s="25">
        <v>0.25</v>
      </c>
      <c r="H171" s="25">
        <v>13.87</v>
      </c>
      <c r="I171" s="25">
        <v>4.95</v>
      </c>
      <c r="J171" s="31">
        <v>59.1</v>
      </c>
      <c r="K171" s="24">
        <v>180</v>
      </c>
      <c r="L171" s="25">
        <v>0.31</v>
      </c>
      <c r="M171" s="25">
        <v>0.31</v>
      </c>
      <c r="N171" s="25">
        <v>16.649999999999999</v>
      </c>
      <c r="O171" s="25">
        <v>6.6</v>
      </c>
      <c r="P171" s="24">
        <v>70.92</v>
      </c>
    </row>
    <row r="172" spans="1:16" ht="12" customHeight="1">
      <c r="A172" s="25"/>
      <c r="B172" s="68"/>
      <c r="C172" s="9" t="s">
        <v>15</v>
      </c>
      <c r="D172" s="23" t="s">
        <v>60</v>
      </c>
      <c r="E172" s="24">
        <v>25</v>
      </c>
      <c r="F172" s="10">
        <v>1.1100000000000001</v>
      </c>
      <c r="G172" s="10">
        <v>0.21</v>
      </c>
      <c r="H172" s="10">
        <v>0.48</v>
      </c>
      <c r="I172" s="10"/>
      <c r="J172" s="9">
        <v>45.98</v>
      </c>
      <c r="K172" s="24">
        <v>25</v>
      </c>
      <c r="L172" s="25">
        <v>1.34</v>
      </c>
      <c r="M172" s="25">
        <v>0.26</v>
      </c>
      <c r="N172" s="25">
        <v>0.57999999999999996</v>
      </c>
      <c r="O172" s="25">
        <v>0</v>
      </c>
      <c r="P172" s="24">
        <v>45.98</v>
      </c>
    </row>
    <row r="173" spans="1:16" ht="12" customHeight="1">
      <c r="A173" s="27" t="s">
        <v>18</v>
      </c>
      <c r="B173" s="71"/>
      <c r="C173" s="12"/>
      <c r="D173" s="28"/>
      <c r="E173" s="27">
        <f>SUM(E166:E172)</f>
        <v>535</v>
      </c>
      <c r="F173" s="27">
        <f>SUM(F166:F171)</f>
        <v>18.779999999999998</v>
      </c>
      <c r="G173" s="27">
        <f>SUM(G166:G171)</f>
        <v>18.829999999999998</v>
      </c>
      <c r="H173" s="27">
        <f>SUM(H166:H171)</f>
        <v>62.71</v>
      </c>
      <c r="I173" s="27">
        <f>SUM(I166:I172)</f>
        <v>13.55</v>
      </c>
      <c r="J173" s="27">
        <f>SUM(J166:J171)</f>
        <v>515.09</v>
      </c>
      <c r="K173" s="27">
        <f t="shared" ref="K173:P173" si="35">SUM(K166:K172)</f>
        <v>660</v>
      </c>
      <c r="L173" s="27">
        <f t="shared" si="35"/>
        <v>25.56</v>
      </c>
      <c r="M173" s="27">
        <f t="shared" si="35"/>
        <v>24.24</v>
      </c>
      <c r="N173" s="27">
        <f t="shared" si="35"/>
        <v>78.61</v>
      </c>
      <c r="O173" s="27">
        <f t="shared" si="35"/>
        <v>18.8</v>
      </c>
      <c r="P173" s="27">
        <f t="shared" si="35"/>
        <v>700.93</v>
      </c>
    </row>
    <row r="174" spans="1:16" ht="12" customHeight="1">
      <c r="A174" s="25"/>
      <c r="B174" s="84" t="s">
        <v>23</v>
      </c>
      <c r="C174" s="9">
        <v>395</v>
      </c>
      <c r="D174" s="23" t="s">
        <v>85</v>
      </c>
      <c r="E174" s="24">
        <v>150</v>
      </c>
      <c r="F174" s="25">
        <v>2.34</v>
      </c>
      <c r="G174" s="44">
        <v>2</v>
      </c>
      <c r="H174" s="25">
        <v>10.63</v>
      </c>
      <c r="I174" s="25">
        <v>0.98</v>
      </c>
      <c r="J174" s="31">
        <v>96.01</v>
      </c>
      <c r="K174" s="24">
        <v>190</v>
      </c>
      <c r="L174" s="25">
        <v>0</v>
      </c>
      <c r="M174" s="25">
        <v>0</v>
      </c>
      <c r="N174" s="25">
        <v>3.64</v>
      </c>
      <c r="O174" s="25">
        <v>1.83</v>
      </c>
      <c r="P174" s="24" t="s">
        <v>145</v>
      </c>
    </row>
    <row r="175" spans="1:16" ht="12" customHeight="1">
      <c r="A175" s="25"/>
      <c r="B175" s="86"/>
      <c r="C175" s="11" t="s">
        <v>15</v>
      </c>
      <c r="D175" s="23" t="s">
        <v>48</v>
      </c>
      <c r="E175" s="24">
        <v>20</v>
      </c>
      <c r="F175" s="25">
        <v>0.4</v>
      </c>
      <c r="G175" s="25">
        <v>2</v>
      </c>
      <c r="H175" s="25">
        <v>20.98</v>
      </c>
      <c r="I175" s="25"/>
      <c r="J175" s="31">
        <v>98</v>
      </c>
      <c r="K175" s="24">
        <v>30</v>
      </c>
      <c r="L175" s="25">
        <v>0.6</v>
      </c>
      <c r="M175" s="25">
        <v>3</v>
      </c>
      <c r="N175" s="25">
        <v>31.47</v>
      </c>
      <c r="O175" s="25"/>
      <c r="P175" s="24">
        <v>147</v>
      </c>
    </row>
    <row r="176" spans="1:16" ht="12" customHeight="1">
      <c r="A176" s="27" t="s">
        <v>18</v>
      </c>
      <c r="B176" s="71"/>
      <c r="C176" s="12"/>
      <c r="D176" s="36"/>
      <c r="E176" s="27">
        <f>SUM(E174:E175)</f>
        <v>170</v>
      </c>
      <c r="F176" s="27">
        <f>SUM(F174:F175)</f>
        <v>2.7399999999999998</v>
      </c>
      <c r="G176" s="27">
        <f>SUM(G174:G175)</f>
        <v>4</v>
      </c>
      <c r="H176" s="27">
        <f>SUM(H174:H175)</f>
        <v>31.61</v>
      </c>
      <c r="I176" s="27">
        <f>SUM(I174:I175)</f>
        <v>0.98</v>
      </c>
      <c r="J176" s="27">
        <f t="shared" ref="J176:P176" si="36">SUM(J174:J175)</f>
        <v>194.01</v>
      </c>
      <c r="K176" s="27">
        <f t="shared" si="36"/>
        <v>220</v>
      </c>
      <c r="L176" s="27">
        <f t="shared" si="36"/>
        <v>0.6</v>
      </c>
      <c r="M176" s="27">
        <f t="shared" si="36"/>
        <v>3</v>
      </c>
      <c r="N176" s="27">
        <f t="shared" si="36"/>
        <v>35.11</v>
      </c>
      <c r="O176" s="27">
        <f t="shared" si="36"/>
        <v>1.83</v>
      </c>
      <c r="P176" s="27">
        <f t="shared" si="36"/>
        <v>147</v>
      </c>
    </row>
    <row r="177" spans="1:16" ht="12" customHeight="1">
      <c r="A177" s="30"/>
      <c r="B177" s="84" t="s">
        <v>24</v>
      </c>
      <c r="C177" s="9">
        <v>392</v>
      </c>
      <c r="D177" s="23" t="s">
        <v>17</v>
      </c>
      <c r="E177" s="26">
        <v>180</v>
      </c>
      <c r="F177" s="10">
        <v>2.75</v>
      </c>
      <c r="G177" s="10">
        <v>2.8</v>
      </c>
      <c r="H177" s="10">
        <v>11.15</v>
      </c>
      <c r="I177" s="10">
        <v>0</v>
      </c>
      <c r="J177" s="9">
        <v>34.799999999999997</v>
      </c>
      <c r="K177" s="26">
        <v>200</v>
      </c>
      <c r="L177" s="25">
        <v>2.83</v>
      </c>
      <c r="M177" s="25">
        <v>2.88</v>
      </c>
      <c r="N177" s="10">
        <v>11.47</v>
      </c>
      <c r="O177" s="25">
        <v>0</v>
      </c>
      <c r="P177" s="24">
        <v>37.33</v>
      </c>
    </row>
    <row r="178" spans="1:16" ht="12" customHeight="1">
      <c r="A178" s="25"/>
      <c r="B178" s="85"/>
      <c r="C178" s="9">
        <v>215</v>
      </c>
      <c r="D178" s="23" t="s">
        <v>74</v>
      </c>
      <c r="E178" s="31">
        <v>140</v>
      </c>
      <c r="F178" s="25">
        <v>8.26</v>
      </c>
      <c r="G178" s="25">
        <v>14.15</v>
      </c>
      <c r="H178" s="25">
        <v>5.68</v>
      </c>
      <c r="I178" s="25">
        <v>0.21</v>
      </c>
      <c r="J178" s="31">
        <v>138.87</v>
      </c>
      <c r="K178" s="31">
        <v>170</v>
      </c>
      <c r="L178" s="25">
        <v>9.69</v>
      </c>
      <c r="M178" s="25">
        <v>16.59</v>
      </c>
      <c r="N178" s="25">
        <v>6.66</v>
      </c>
      <c r="O178" s="25">
        <v>0.26</v>
      </c>
      <c r="P178" s="35">
        <v>162.81</v>
      </c>
    </row>
    <row r="179" spans="1:16" ht="12" customHeight="1">
      <c r="A179" s="25"/>
      <c r="B179" s="85"/>
      <c r="C179" s="11" t="s">
        <v>15</v>
      </c>
      <c r="D179" s="23" t="s">
        <v>16</v>
      </c>
      <c r="E179" s="24">
        <v>25</v>
      </c>
      <c r="F179" s="10">
        <v>2.0499999999999998</v>
      </c>
      <c r="G179" s="10">
        <v>0.26</v>
      </c>
      <c r="H179" s="10">
        <v>0.54</v>
      </c>
      <c r="I179" s="10">
        <v>0</v>
      </c>
      <c r="J179" s="9">
        <v>65.459999999999994</v>
      </c>
      <c r="K179" s="10">
        <v>25</v>
      </c>
      <c r="L179" s="9">
        <v>60.78</v>
      </c>
      <c r="M179" s="10">
        <v>0.28000000000000003</v>
      </c>
      <c r="N179" s="10">
        <v>0.59</v>
      </c>
      <c r="O179" s="25">
        <v>0</v>
      </c>
      <c r="P179" s="24">
        <v>65.459999999999994</v>
      </c>
    </row>
    <row r="180" spans="1:16" ht="12" customHeight="1">
      <c r="A180" s="25"/>
      <c r="B180" s="86"/>
      <c r="C180" s="11" t="s">
        <v>15</v>
      </c>
      <c r="D180" s="23" t="s">
        <v>101</v>
      </c>
      <c r="E180" s="24">
        <v>25</v>
      </c>
      <c r="F180" s="10">
        <v>1.34</v>
      </c>
      <c r="G180" s="10">
        <v>0.26</v>
      </c>
      <c r="H180" s="10">
        <v>0.57999999999999996</v>
      </c>
      <c r="I180" s="10"/>
      <c r="J180" s="9">
        <v>45.98</v>
      </c>
      <c r="K180" s="24">
        <v>25</v>
      </c>
      <c r="L180" s="25">
        <v>1.34</v>
      </c>
      <c r="M180" s="25">
        <v>0.26</v>
      </c>
      <c r="N180" s="10">
        <v>0.57999999999999996</v>
      </c>
      <c r="O180" s="25">
        <v>0</v>
      </c>
      <c r="P180" s="24">
        <v>45.98</v>
      </c>
    </row>
    <row r="181" spans="1:16" ht="12" customHeight="1">
      <c r="A181" s="25"/>
      <c r="B181" s="68"/>
      <c r="C181" s="11">
        <v>10</v>
      </c>
      <c r="D181" s="23" t="s">
        <v>28</v>
      </c>
      <c r="E181" s="24">
        <v>30</v>
      </c>
      <c r="F181" s="27">
        <v>6.55</v>
      </c>
      <c r="G181" s="27">
        <v>1.84</v>
      </c>
      <c r="H181" s="27">
        <v>15.19</v>
      </c>
      <c r="I181" s="27">
        <f>SUM(I177:I179)</f>
        <v>0.21</v>
      </c>
      <c r="J181" s="27">
        <v>25.08</v>
      </c>
      <c r="K181" s="24">
        <v>50</v>
      </c>
      <c r="L181" s="25">
        <v>10.93</v>
      </c>
      <c r="M181" s="25">
        <v>3.07</v>
      </c>
      <c r="N181" s="10">
        <v>25.32</v>
      </c>
      <c r="O181" s="25">
        <v>0</v>
      </c>
      <c r="P181" s="24">
        <v>41.8</v>
      </c>
    </row>
    <row r="182" spans="1:16" ht="12" customHeight="1">
      <c r="A182" s="27" t="s">
        <v>18</v>
      </c>
      <c r="B182" s="71"/>
      <c r="C182" s="12"/>
      <c r="D182" s="36"/>
      <c r="E182" s="27">
        <v>395</v>
      </c>
      <c r="F182" s="60">
        <f>F163+F165+F173+F176+F181</f>
        <v>31.879999999999995</v>
      </c>
      <c r="G182" s="60">
        <f>G163+G165+G173+G176+G181</f>
        <v>32.67</v>
      </c>
      <c r="H182" s="60">
        <f>H163+H165+H173+H176+H181</f>
        <v>198.39</v>
      </c>
      <c r="I182" s="60">
        <f>I163+I165+I173+I176+I181</f>
        <v>26.34</v>
      </c>
      <c r="J182" s="60">
        <f>J163+J165+J173+J176+J181</f>
        <v>1068.9299999999998</v>
      </c>
      <c r="K182" s="27">
        <v>435</v>
      </c>
      <c r="L182" s="27">
        <f>SUM(L177:L181)</f>
        <v>85.57</v>
      </c>
      <c r="M182" s="27">
        <f>SUM(M177:M181)</f>
        <v>23.080000000000002</v>
      </c>
      <c r="N182" s="27">
        <f>SUM(N177:N181)</f>
        <v>44.620000000000005</v>
      </c>
      <c r="O182" s="27">
        <f>SUM(O177:O181)</f>
        <v>0.26</v>
      </c>
      <c r="P182" s="27">
        <f>SUM(P177:P181)</f>
        <v>353.38</v>
      </c>
    </row>
    <row r="183" spans="1:16" ht="12" customHeight="1">
      <c r="A183" s="77" t="s">
        <v>25</v>
      </c>
      <c r="B183" s="78"/>
      <c r="C183" s="12"/>
      <c r="D183" s="36"/>
      <c r="E183" s="27">
        <v>1785</v>
      </c>
      <c r="F183" s="60">
        <v>83.49</v>
      </c>
      <c r="G183" s="60">
        <v>95.34</v>
      </c>
      <c r="H183" s="60">
        <v>342.39</v>
      </c>
      <c r="I183" s="60">
        <v>54.48</v>
      </c>
      <c r="J183" s="60">
        <v>2535.31</v>
      </c>
      <c r="K183" s="27"/>
      <c r="L183" s="27"/>
      <c r="M183" s="27"/>
      <c r="N183" s="27"/>
      <c r="O183" s="27"/>
      <c r="P183" s="27"/>
    </row>
    <row r="184" spans="1:16" ht="12" customHeight="1">
      <c r="A184" s="84" t="s">
        <v>36</v>
      </c>
      <c r="B184" s="84" t="s">
        <v>13</v>
      </c>
      <c r="C184" s="9">
        <v>185</v>
      </c>
      <c r="D184" s="38" t="s">
        <v>88</v>
      </c>
      <c r="E184" s="31">
        <v>150</v>
      </c>
      <c r="F184" s="10">
        <v>1.99</v>
      </c>
      <c r="G184" s="10">
        <v>4</v>
      </c>
      <c r="H184" s="10">
        <v>34.99</v>
      </c>
      <c r="I184" s="10">
        <v>0</v>
      </c>
      <c r="J184" s="9">
        <v>162.27000000000001</v>
      </c>
      <c r="K184" s="31">
        <v>200</v>
      </c>
      <c r="L184" s="25">
        <v>2.66</v>
      </c>
      <c r="M184" s="25">
        <v>5.34</v>
      </c>
      <c r="N184" s="25">
        <v>46.66</v>
      </c>
      <c r="O184" s="25">
        <v>0</v>
      </c>
      <c r="P184" s="24">
        <v>212.63</v>
      </c>
    </row>
    <row r="185" spans="1:16" ht="12" customHeight="1">
      <c r="A185" s="85"/>
      <c r="B185" s="85"/>
      <c r="C185" s="11">
        <v>1</v>
      </c>
      <c r="D185" s="23" t="s">
        <v>54</v>
      </c>
      <c r="E185" s="24">
        <v>25</v>
      </c>
      <c r="F185" s="25">
        <v>1.57</v>
      </c>
      <c r="G185" s="25">
        <v>3.65</v>
      </c>
      <c r="H185" s="25">
        <v>10.36</v>
      </c>
      <c r="I185" s="25">
        <v>0</v>
      </c>
      <c r="J185" s="31">
        <v>80.7</v>
      </c>
      <c r="K185" s="24">
        <v>25</v>
      </c>
      <c r="L185" s="10">
        <v>1.57</v>
      </c>
      <c r="M185" s="10">
        <v>3.65</v>
      </c>
      <c r="N185" s="10">
        <v>10.36</v>
      </c>
      <c r="O185" s="25">
        <v>0</v>
      </c>
      <c r="P185" s="24">
        <v>80.7</v>
      </c>
    </row>
    <row r="186" spans="1:16" ht="12" customHeight="1">
      <c r="A186" s="86"/>
      <c r="B186" s="86"/>
      <c r="C186" s="9">
        <v>392</v>
      </c>
      <c r="D186" s="23" t="s">
        <v>17</v>
      </c>
      <c r="E186" s="31">
        <v>180</v>
      </c>
      <c r="F186" s="27">
        <v>2.83</v>
      </c>
      <c r="G186" s="27">
        <v>2.88</v>
      </c>
      <c r="H186" s="27">
        <v>11.47</v>
      </c>
      <c r="I186" s="27">
        <f>SUM(I184:I185)</f>
        <v>0</v>
      </c>
      <c r="J186" s="27">
        <v>34.799999999999997</v>
      </c>
      <c r="K186" s="31">
        <v>200</v>
      </c>
      <c r="L186" s="25">
        <v>2.83</v>
      </c>
      <c r="M186" s="25">
        <v>2.88</v>
      </c>
      <c r="N186" s="25">
        <v>11.47</v>
      </c>
      <c r="O186" s="25">
        <v>0</v>
      </c>
      <c r="P186" s="24">
        <v>37.33</v>
      </c>
    </row>
    <row r="187" spans="1:16" ht="12" customHeight="1">
      <c r="A187" s="27" t="s">
        <v>18</v>
      </c>
      <c r="B187" s="71"/>
      <c r="C187" s="12"/>
      <c r="D187" s="28"/>
      <c r="E187" s="27">
        <f>SUM(E184:E186)</f>
        <v>355</v>
      </c>
      <c r="F187" s="25">
        <v>0.41</v>
      </c>
      <c r="G187" s="25">
        <v>0.08</v>
      </c>
      <c r="H187" s="25">
        <v>13.1</v>
      </c>
      <c r="I187" s="25">
        <v>2</v>
      </c>
      <c r="J187" s="31">
        <v>70</v>
      </c>
      <c r="K187" s="27">
        <f t="shared" ref="K187:P187" si="37">SUM(K184:K186)</f>
        <v>425</v>
      </c>
      <c r="L187" s="27">
        <f t="shared" si="37"/>
        <v>7.0600000000000005</v>
      </c>
      <c r="M187" s="27">
        <f t="shared" si="37"/>
        <v>11.870000000000001</v>
      </c>
      <c r="N187" s="27">
        <f t="shared" si="37"/>
        <v>68.489999999999995</v>
      </c>
      <c r="O187" s="27">
        <f t="shared" si="37"/>
        <v>0</v>
      </c>
      <c r="P187" s="27">
        <f t="shared" si="37"/>
        <v>330.65999999999997</v>
      </c>
    </row>
    <row r="188" spans="1:16" ht="12" customHeight="1">
      <c r="A188" s="30"/>
      <c r="B188" s="70" t="s">
        <v>19</v>
      </c>
      <c r="C188" s="9">
        <v>399</v>
      </c>
      <c r="D188" s="43" t="s">
        <v>78</v>
      </c>
      <c r="E188" s="24">
        <v>100</v>
      </c>
      <c r="F188" s="27">
        <f>SUM(F187)</f>
        <v>0.41</v>
      </c>
      <c r="G188" s="27">
        <f>SUM(G187)</f>
        <v>0.08</v>
      </c>
      <c r="H188" s="27">
        <f>SUM(H187)</f>
        <v>13.1</v>
      </c>
      <c r="I188" s="27">
        <f t="shared" ref="I188:P189" si="38">SUM(I187)</f>
        <v>2</v>
      </c>
      <c r="J188" s="27">
        <f t="shared" si="38"/>
        <v>70</v>
      </c>
      <c r="K188" s="24">
        <v>100</v>
      </c>
      <c r="L188" s="25">
        <v>0.41</v>
      </c>
      <c r="M188" s="25">
        <v>0.08</v>
      </c>
      <c r="N188" s="25">
        <v>13.1</v>
      </c>
      <c r="O188" s="25">
        <v>2</v>
      </c>
      <c r="P188" s="24">
        <v>70</v>
      </c>
    </row>
    <row r="189" spans="1:16" ht="12" customHeight="1">
      <c r="A189" s="27" t="s">
        <v>18</v>
      </c>
      <c r="B189" s="71"/>
      <c r="C189" s="12"/>
      <c r="D189" s="28"/>
      <c r="E189" s="27">
        <f>SUM(E188)</f>
        <v>100</v>
      </c>
      <c r="F189" s="25"/>
      <c r="G189" s="25"/>
      <c r="H189" s="25"/>
      <c r="I189" s="25">
        <v>4.9800000000000004</v>
      </c>
      <c r="J189" s="31"/>
      <c r="K189" s="27">
        <f t="shared" si="38"/>
        <v>100</v>
      </c>
      <c r="L189" s="27">
        <f t="shared" si="38"/>
        <v>0.41</v>
      </c>
      <c r="M189" s="27">
        <f t="shared" si="38"/>
        <v>0.08</v>
      </c>
      <c r="N189" s="27">
        <f t="shared" si="38"/>
        <v>13.1</v>
      </c>
      <c r="O189" s="27">
        <f t="shared" si="38"/>
        <v>2</v>
      </c>
      <c r="P189" s="27">
        <f t="shared" si="38"/>
        <v>70</v>
      </c>
    </row>
    <row r="190" spans="1:16" ht="12" customHeight="1">
      <c r="A190" s="25"/>
      <c r="B190" s="84" t="s">
        <v>20</v>
      </c>
      <c r="C190" s="9">
        <v>15</v>
      </c>
      <c r="D190" s="38" t="s">
        <v>141</v>
      </c>
      <c r="E190" s="31">
        <v>30</v>
      </c>
      <c r="F190" s="25">
        <v>0.39</v>
      </c>
      <c r="G190" s="25">
        <v>0.97</v>
      </c>
      <c r="H190" s="25">
        <v>1.87</v>
      </c>
      <c r="I190" s="25">
        <v>4.83</v>
      </c>
      <c r="J190" s="31">
        <v>17.88</v>
      </c>
      <c r="K190" s="31">
        <v>50</v>
      </c>
      <c r="L190" s="25">
        <v>0.53</v>
      </c>
      <c r="M190" s="25">
        <v>0.09</v>
      </c>
      <c r="N190" s="25">
        <v>2.58</v>
      </c>
      <c r="O190" s="25">
        <v>6.64</v>
      </c>
      <c r="P190" s="24">
        <v>19.95</v>
      </c>
    </row>
    <row r="191" spans="1:16" ht="12" customHeight="1">
      <c r="A191" s="25"/>
      <c r="B191" s="85"/>
      <c r="C191" s="9">
        <v>81</v>
      </c>
      <c r="D191" s="23" t="s">
        <v>89</v>
      </c>
      <c r="E191" s="31">
        <v>150</v>
      </c>
      <c r="F191" s="25">
        <v>2.71</v>
      </c>
      <c r="G191" s="25">
        <v>1.9</v>
      </c>
      <c r="H191" s="25">
        <v>13.51</v>
      </c>
      <c r="I191" s="25">
        <v>0.41</v>
      </c>
      <c r="J191" s="31">
        <v>52.27</v>
      </c>
      <c r="K191" s="31">
        <v>180</v>
      </c>
      <c r="L191" s="25">
        <v>3.26</v>
      </c>
      <c r="M191" s="25">
        <v>2.29</v>
      </c>
      <c r="N191" s="25">
        <v>16.22</v>
      </c>
      <c r="O191" s="25">
        <v>6.1</v>
      </c>
      <c r="P191" s="24">
        <v>62.73</v>
      </c>
    </row>
    <row r="192" spans="1:16" ht="12" customHeight="1">
      <c r="A192" s="59"/>
      <c r="B192" s="85"/>
      <c r="C192" s="9">
        <v>247</v>
      </c>
      <c r="D192" s="43" t="s">
        <v>79</v>
      </c>
      <c r="E192" s="61">
        <v>50</v>
      </c>
      <c r="F192" s="25">
        <v>7.73</v>
      </c>
      <c r="G192" s="25">
        <v>3.15</v>
      </c>
      <c r="H192" s="25">
        <v>7.95</v>
      </c>
      <c r="I192" s="25">
        <v>0</v>
      </c>
      <c r="J192" s="31">
        <v>89.13</v>
      </c>
      <c r="K192" s="61">
        <v>70</v>
      </c>
      <c r="L192" s="25">
        <v>10.83</v>
      </c>
      <c r="M192" s="25">
        <v>4.42</v>
      </c>
      <c r="N192" s="25">
        <v>11.14</v>
      </c>
      <c r="O192" s="25">
        <v>1.01</v>
      </c>
      <c r="P192" s="24">
        <v>91.06</v>
      </c>
    </row>
    <row r="193" spans="1:16" ht="12" customHeight="1">
      <c r="A193" s="59"/>
      <c r="B193" s="85"/>
      <c r="C193" s="9">
        <v>205</v>
      </c>
      <c r="D193" s="43" t="s">
        <v>90</v>
      </c>
      <c r="E193" s="61">
        <v>110</v>
      </c>
      <c r="F193" s="10">
        <v>4</v>
      </c>
      <c r="G193" s="10">
        <v>4.24</v>
      </c>
      <c r="H193" s="10" t="s">
        <v>102</v>
      </c>
      <c r="I193" s="10">
        <v>0</v>
      </c>
      <c r="J193" s="9">
        <v>135.52000000000001</v>
      </c>
      <c r="K193" s="61">
        <v>130</v>
      </c>
      <c r="L193" s="25">
        <v>4.7300000000000004</v>
      </c>
      <c r="M193" s="25">
        <v>5.0199999999999996</v>
      </c>
      <c r="N193" s="25">
        <v>26.39</v>
      </c>
      <c r="O193" s="25">
        <v>0</v>
      </c>
      <c r="P193" s="24">
        <v>156.62</v>
      </c>
    </row>
    <row r="194" spans="1:16" ht="12" customHeight="1">
      <c r="A194" s="25"/>
      <c r="B194" s="85"/>
      <c r="C194" s="11">
        <v>115</v>
      </c>
      <c r="D194" s="23" t="s">
        <v>80</v>
      </c>
      <c r="E194" s="24">
        <v>20</v>
      </c>
      <c r="F194" s="10">
        <v>0.85</v>
      </c>
      <c r="G194" s="10">
        <v>1.7</v>
      </c>
      <c r="H194" s="10">
        <v>11.9</v>
      </c>
      <c r="I194" s="10">
        <v>0.61</v>
      </c>
      <c r="J194" s="9">
        <v>50</v>
      </c>
      <c r="K194" s="24">
        <v>25</v>
      </c>
      <c r="L194" s="10">
        <v>1.25</v>
      </c>
      <c r="M194" s="10">
        <v>2.5</v>
      </c>
      <c r="N194" s="10">
        <v>17.5</v>
      </c>
      <c r="O194" s="25">
        <v>0</v>
      </c>
      <c r="P194" s="24">
        <v>62.5</v>
      </c>
    </row>
    <row r="195" spans="1:16" ht="12" customHeight="1">
      <c r="A195" s="25"/>
      <c r="B195" s="85"/>
      <c r="C195" s="11">
        <v>376</v>
      </c>
      <c r="D195" s="23" t="s">
        <v>52</v>
      </c>
      <c r="E195" s="24">
        <v>150</v>
      </c>
      <c r="F195" s="10">
        <v>1.44</v>
      </c>
      <c r="G195" s="10">
        <v>0.09</v>
      </c>
      <c r="H195" s="10">
        <v>23.13</v>
      </c>
      <c r="I195" s="10">
        <v>0</v>
      </c>
      <c r="J195" s="9">
        <v>37.6</v>
      </c>
      <c r="K195" s="24">
        <v>180</v>
      </c>
      <c r="L195" s="25">
        <v>1.73</v>
      </c>
      <c r="M195" s="25">
        <v>0.11</v>
      </c>
      <c r="N195" s="10">
        <v>27.76</v>
      </c>
      <c r="O195" s="25">
        <v>0.75</v>
      </c>
      <c r="P195" s="24">
        <v>45.13</v>
      </c>
    </row>
    <row r="196" spans="1:16" ht="12" customHeight="1">
      <c r="A196" s="25"/>
      <c r="B196" s="86"/>
      <c r="C196" s="9" t="s">
        <v>15</v>
      </c>
      <c r="D196" s="23" t="s">
        <v>60</v>
      </c>
      <c r="E196" s="24">
        <v>25</v>
      </c>
      <c r="F196" s="27">
        <v>1.1100000000000001</v>
      </c>
      <c r="G196" s="27">
        <v>0.21</v>
      </c>
      <c r="H196" s="27">
        <v>0.48</v>
      </c>
      <c r="I196" s="27">
        <f t="shared" ref="E196:P197" si="39">SUM(I189:I195)</f>
        <v>10.83</v>
      </c>
      <c r="J196" s="27">
        <v>45.98</v>
      </c>
      <c r="K196" s="24">
        <v>25</v>
      </c>
      <c r="L196" s="25">
        <v>1.34</v>
      </c>
      <c r="M196" s="25">
        <v>0.26</v>
      </c>
      <c r="N196" s="10">
        <v>0.57999999999999996</v>
      </c>
      <c r="O196" s="25">
        <v>0</v>
      </c>
      <c r="P196" s="24">
        <v>45.98</v>
      </c>
    </row>
    <row r="197" spans="1:16" ht="12" customHeight="1">
      <c r="A197" s="27" t="s">
        <v>18</v>
      </c>
      <c r="B197" s="71"/>
      <c r="C197" s="12"/>
      <c r="D197" s="28"/>
      <c r="E197" s="27">
        <f t="shared" si="39"/>
        <v>535</v>
      </c>
      <c r="F197" s="25"/>
      <c r="G197" s="25"/>
      <c r="H197" s="25"/>
      <c r="I197" s="25">
        <v>0</v>
      </c>
      <c r="J197" s="31"/>
      <c r="K197" s="27">
        <f t="shared" si="39"/>
        <v>660</v>
      </c>
      <c r="L197" s="27">
        <f t="shared" si="39"/>
        <v>23.67</v>
      </c>
      <c r="M197" s="27">
        <f t="shared" si="39"/>
        <v>14.69</v>
      </c>
      <c r="N197" s="27">
        <f t="shared" si="39"/>
        <v>102.17</v>
      </c>
      <c r="O197" s="27">
        <f t="shared" si="39"/>
        <v>14.499999999999998</v>
      </c>
      <c r="P197" s="27">
        <f t="shared" si="39"/>
        <v>483.97</v>
      </c>
    </row>
    <row r="198" spans="1:16" ht="12" customHeight="1">
      <c r="A198" s="25"/>
      <c r="B198" s="84" t="s">
        <v>23</v>
      </c>
      <c r="C198" s="9">
        <v>378</v>
      </c>
      <c r="D198" s="38" t="s">
        <v>49</v>
      </c>
      <c r="E198" s="31">
        <v>180</v>
      </c>
      <c r="F198" s="10">
        <v>0</v>
      </c>
      <c r="G198" s="10">
        <v>0</v>
      </c>
      <c r="H198" s="10">
        <v>3.6</v>
      </c>
      <c r="I198" s="10">
        <v>1.83</v>
      </c>
      <c r="J198" s="9">
        <v>13.35</v>
      </c>
      <c r="K198" s="31">
        <v>190</v>
      </c>
      <c r="L198" s="25">
        <v>2.96</v>
      </c>
      <c r="M198" s="25">
        <v>2.39</v>
      </c>
      <c r="N198" s="25">
        <v>12.75</v>
      </c>
      <c r="O198" s="25">
        <v>1.24</v>
      </c>
      <c r="P198" s="24">
        <v>14.84</v>
      </c>
    </row>
    <row r="199" spans="1:16" ht="12" customHeight="1">
      <c r="A199" s="25"/>
      <c r="B199" s="86"/>
      <c r="C199" s="11" t="s">
        <v>15</v>
      </c>
      <c r="D199" s="37" t="s">
        <v>48</v>
      </c>
      <c r="E199" s="24">
        <v>20</v>
      </c>
      <c r="F199" s="27">
        <v>0.4</v>
      </c>
      <c r="G199" s="27">
        <v>2</v>
      </c>
      <c r="H199" s="27">
        <v>20.98</v>
      </c>
      <c r="I199" s="27">
        <v>0</v>
      </c>
      <c r="J199" s="27">
        <v>98</v>
      </c>
      <c r="K199" s="24">
        <v>30</v>
      </c>
      <c r="L199" s="25">
        <v>0.6</v>
      </c>
      <c r="M199" s="25">
        <v>3</v>
      </c>
      <c r="N199" s="10">
        <v>31.47</v>
      </c>
      <c r="O199" s="25">
        <v>0</v>
      </c>
      <c r="P199" s="24">
        <v>147</v>
      </c>
    </row>
    <row r="200" spans="1:16" ht="12" customHeight="1">
      <c r="A200" s="27" t="s">
        <v>18</v>
      </c>
      <c r="B200" s="71"/>
      <c r="C200" s="12"/>
      <c r="D200" s="49"/>
      <c r="E200" s="27">
        <f t="shared" ref="E200:P200" si="40">SUM(E198:E199)</f>
        <v>200</v>
      </c>
      <c r="F200" s="25"/>
      <c r="G200" s="25"/>
      <c r="H200" s="25"/>
      <c r="I200" s="25">
        <v>0.6</v>
      </c>
      <c r="J200" s="31"/>
      <c r="K200" s="27">
        <f t="shared" si="40"/>
        <v>220</v>
      </c>
      <c r="L200" s="27">
        <f t="shared" si="40"/>
        <v>3.56</v>
      </c>
      <c r="M200" s="27">
        <f t="shared" si="40"/>
        <v>5.3900000000000006</v>
      </c>
      <c r="N200" s="27">
        <f t="shared" si="40"/>
        <v>44.22</v>
      </c>
      <c r="O200" s="27">
        <f t="shared" si="40"/>
        <v>1.24</v>
      </c>
      <c r="P200" s="27">
        <f t="shared" si="40"/>
        <v>161.84</v>
      </c>
    </row>
    <row r="201" spans="1:16" ht="12" customHeight="1">
      <c r="A201" s="30"/>
      <c r="B201" s="84" t="s">
        <v>24</v>
      </c>
      <c r="C201" s="9">
        <v>235</v>
      </c>
      <c r="D201" s="23" t="s">
        <v>131</v>
      </c>
      <c r="E201" s="24">
        <v>150</v>
      </c>
      <c r="F201" s="10">
        <v>22.71</v>
      </c>
      <c r="G201" s="10">
        <v>16.14</v>
      </c>
      <c r="H201" s="10">
        <v>36.51</v>
      </c>
      <c r="I201" s="10">
        <v>0.3</v>
      </c>
      <c r="J201" s="9">
        <v>381</v>
      </c>
      <c r="K201" s="24">
        <v>190</v>
      </c>
      <c r="L201" s="25">
        <v>28.76</v>
      </c>
      <c r="M201" s="25">
        <v>20.440000000000001</v>
      </c>
      <c r="N201" s="25">
        <v>46.24</v>
      </c>
      <c r="O201" s="25">
        <v>0.38</v>
      </c>
      <c r="P201" s="29">
        <v>482.6</v>
      </c>
    </row>
    <row r="202" spans="1:16" ht="12" customHeight="1">
      <c r="A202" s="25"/>
      <c r="B202" s="85"/>
      <c r="C202" s="11" t="s">
        <v>15</v>
      </c>
      <c r="D202" s="23" t="s">
        <v>16</v>
      </c>
      <c r="E202" s="24">
        <v>25</v>
      </c>
      <c r="F202" s="10">
        <v>2.0499999999999998</v>
      </c>
      <c r="G202" s="10">
        <v>0.26</v>
      </c>
      <c r="H202" s="10">
        <v>0.54</v>
      </c>
      <c r="I202" s="10">
        <v>0</v>
      </c>
      <c r="J202" s="9">
        <v>65.459999999999994</v>
      </c>
      <c r="K202" s="24">
        <v>25</v>
      </c>
      <c r="L202" s="10">
        <v>2.21</v>
      </c>
      <c r="M202" s="10">
        <v>0.28000000000000003</v>
      </c>
      <c r="N202" s="10">
        <v>0.59</v>
      </c>
      <c r="O202" s="25">
        <v>0</v>
      </c>
      <c r="P202" s="24">
        <v>65.459999999999994</v>
      </c>
    </row>
    <row r="203" spans="1:16" ht="12" customHeight="1">
      <c r="A203" s="25"/>
      <c r="B203" s="85"/>
      <c r="C203" s="11" t="s">
        <v>15</v>
      </c>
      <c r="D203" s="23" t="s">
        <v>60</v>
      </c>
      <c r="E203" s="24">
        <v>25</v>
      </c>
      <c r="F203" s="10">
        <v>1.34</v>
      </c>
      <c r="G203" s="10">
        <v>0.26</v>
      </c>
      <c r="H203" s="10">
        <v>0.57999999999999996</v>
      </c>
      <c r="I203" s="10">
        <v>0</v>
      </c>
      <c r="J203" s="9">
        <v>45.98</v>
      </c>
      <c r="K203" s="24">
        <v>25</v>
      </c>
      <c r="L203" s="25">
        <v>1.34</v>
      </c>
      <c r="M203" s="25">
        <v>0.26</v>
      </c>
      <c r="N203" s="10">
        <v>0.57999999999999996</v>
      </c>
      <c r="O203" s="25">
        <v>0</v>
      </c>
      <c r="P203" s="24">
        <v>45.98</v>
      </c>
    </row>
    <row r="204" spans="1:16" ht="12" customHeight="1">
      <c r="A204" s="25"/>
      <c r="B204" s="86"/>
      <c r="C204" s="9">
        <v>392</v>
      </c>
      <c r="D204" s="23" t="s">
        <v>17</v>
      </c>
      <c r="E204" s="26">
        <v>180</v>
      </c>
      <c r="F204" s="27">
        <v>0.04</v>
      </c>
      <c r="G204" s="27">
        <v>0.01</v>
      </c>
      <c r="H204" s="27">
        <v>0.02</v>
      </c>
      <c r="I204" s="27">
        <v>0.02</v>
      </c>
      <c r="J204" s="27">
        <v>34.799999999999997</v>
      </c>
      <c r="K204" s="26">
        <v>200</v>
      </c>
      <c r="L204" s="25">
        <v>0.05</v>
      </c>
      <c r="M204" s="25">
        <v>0.01</v>
      </c>
      <c r="N204" s="10">
        <v>0.02</v>
      </c>
      <c r="O204" s="25">
        <v>0.02</v>
      </c>
      <c r="P204" s="24">
        <v>37.33</v>
      </c>
    </row>
    <row r="205" spans="1:16" ht="12" customHeight="1">
      <c r="A205" s="27" t="s">
        <v>18</v>
      </c>
      <c r="B205" s="71"/>
      <c r="C205" s="12"/>
      <c r="D205" s="36"/>
      <c r="E205" s="27">
        <f>SUM(E201:E204)</f>
        <v>380</v>
      </c>
      <c r="K205" s="27">
        <f t="shared" ref="K205:P205" si="41">SUM(K201:K204)</f>
        <v>440</v>
      </c>
      <c r="L205" s="27">
        <f t="shared" si="41"/>
        <v>32.36</v>
      </c>
      <c r="M205" s="27">
        <f t="shared" si="41"/>
        <v>20.990000000000006</v>
      </c>
      <c r="N205" s="27">
        <f t="shared" si="41"/>
        <v>47.430000000000007</v>
      </c>
      <c r="O205" s="27">
        <f t="shared" si="41"/>
        <v>0.4</v>
      </c>
      <c r="P205" s="27">
        <f t="shared" si="41"/>
        <v>631.37000000000012</v>
      </c>
    </row>
    <row r="206" spans="1:16" ht="14.25" customHeight="1">
      <c r="A206" s="40" t="s">
        <v>25</v>
      </c>
      <c r="B206" s="42"/>
      <c r="C206" s="15"/>
      <c r="D206" s="62"/>
      <c r="E206" s="62">
        <f t="shared" ref="E206:P206" si="42">E187+E189+E197+E200+E205</f>
        <v>1570</v>
      </c>
      <c r="F206" s="62">
        <f>F186+F188+F196+F199+F204</f>
        <v>4.7900000000000009</v>
      </c>
      <c r="G206" s="62">
        <f>G186+G188+G196+G199+G204</f>
        <v>5.18</v>
      </c>
      <c r="H206" s="62">
        <f>H186+H188+H196+H199+H204</f>
        <v>46.050000000000004</v>
      </c>
      <c r="I206" s="62">
        <f>I186+I188+I196+I199+I204</f>
        <v>12.85</v>
      </c>
      <c r="J206" s="62">
        <f>J186+J188+J196+J199+J204</f>
        <v>283.58</v>
      </c>
      <c r="K206" s="62">
        <f t="shared" si="42"/>
        <v>1845</v>
      </c>
      <c r="L206" s="62">
        <f t="shared" si="42"/>
        <v>67.06</v>
      </c>
      <c r="M206" s="62">
        <f t="shared" si="42"/>
        <v>53.02000000000001</v>
      </c>
      <c r="N206" s="62">
        <f t="shared" si="42"/>
        <v>275.40999999999997</v>
      </c>
      <c r="O206" s="62">
        <f t="shared" si="42"/>
        <v>18.139999999999997</v>
      </c>
      <c r="P206" s="62">
        <f t="shared" si="42"/>
        <v>1677.8400000000001</v>
      </c>
    </row>
    <row r="207" spans="1:16" ht="12" customHeight="1">
      <c r="A207" s="84" t="s">
        <v>37</v>
      </c>
      <c r="B207" s="84" t="s">
        <v>13</v>
      </c>
      <c r="C207" s="9">
        <v>168</v>
      </c>
      <c r="D207" s="43" t="s">
        <v>110</v>
      </c>
      <c r="E207" s="31">
        <v>150</v>
      </c>
      <c r="F207" s="25">
        <v>1.5</v>
      </c>
      <c r="G207" s="25">
        <v>1.8</v>
      </c>
      <c r="H207" s="25">
        <v>51.52</v>
      </c>
      <c r="I207" s="25">
        <v>0.88</v>
      </c>
      <c r="J207" s="31">
        <v>139.80000000000001</v>
      </c>
      <c r="K207" s="31">
        <v>200</v>
      </c>
      <c r="L207" s="25">
        <v>9.69</v>
      </c>
      <c r="M207" s="25">
        <v>16.59</v>
      </c>
      <c r="N207" s="25">
        <v>6.66</v>
      </c>
      <c r="O207" s="25">
        <v>1.17</v>
      </c>
      <c r="P207" s="24">
        <v>286.8</v>
      </c>
    </row>
    <row r="208" spans="1:16" ht="12" customHeight="1">
      <c r="A208" s="85"/>
      <c r="B208" s="85"/>
      <c r="C208" s="11">
        <v>3</v>
      </c>
      <c r="D208" s="23" t="s">
        <v>66</v>
      </c>
      <c r="E208" s="24">
        <v>30</v>
      </c>
      <c r="F208" s="10">
        <v>3.19</v>
      </c>
      <c r="G208" s="10">
        <v>3</v>
      </c>
      <c r="H208" s="10">
        <v>12.34</v>
      </c>
      <c r="I208" s="10">
        <v>0</v>
      </c>
      <c r="J208" s="9">
        <v>54</v>
      </c>
      <c r="K208" s="24">
        <v>33</v>
      </c>
      <c r="L208" s="10">
        <v>3.52</v>
      </c>
      <c r="M208" s="10">
        <v>3.3</v>
      </c>
      <c r="N208" s="10">
        <v>13.58</v>
      </c>
      <c r="O208" s="25">
        <v>0</v>
      </c>
      <c r="P208" s="24">
        <v>59.4</v>
      </c>
    </row>
    <row r="209" spans="1:16" ht="12" customHeight="1">
      <c r="A209" s="85"/>
      <c r="B209" s="85"/>
      <c r="C209" s="11">
        <v>392</v>
      </c>
      <c r="D209" s="23" t="s">
        <v>17</v>
      </c>
      <c r="E209" s="24">
        <v>180</v>
      </c>
      <c r="F209" s="10">
        <v>0.11</v>
      </c>
      <c r="G209" s="10">
        <v>0</v>
      </c>
      <c r="H209" s="10">
        <v>7.99</v>
      </c>
      <c r="I209" s="10"/>
      <c r="J209" s="9">
        <v>34.799999999999997</v>
      </c>
      <c r="K209" s="24">
        <v>200</v>
      </c>
      <c r="L209" s="10">
        <v>4</v>
      </c>
      <c r="M209" s="10">
        <v>5.86</v>
      </c>
      <c r="N209" s="10">
        <v>24.36</v>
      </c>
      <c r="O209" s="25">
        <v>0</v>
      </c>
      <c r="P209" s="24">
        <v>37.33</v>
      </c>
    </row>
    <row r="210" spans="1:16" ht="12" customHeight="1">
      <c r="A210" s="86"/>
      <c r="B210" s="86"/>
      <c r="C210" s="9"/>
      <c r="D210" s="43"/>
      <c r="E210" s="24"/>
      <c r="F210" s="25"/>
      <c r="G210" s="25"/>
      <c r="H210" s="25">
        <v>11.67</v>
      </c>
      <c r="I210" s="25"/>
      <c r="J210" s="31"/>
      <c r="K210" s="24"/>
      <c r="L210" s="25"/>
      <c r="M210" s="25"/>
      <c r="N210" s="25"/>
      <c r="O210" s="25"/>
      <c r="P210" s="24"/>
    </row>
    <row r="211" spans="1:16" ht="12" customHeight="1">
      <c r="A211" s="27" t="s">
        <v>18</v>
      </c>
      <c r="B211" s="71"/>
      <c r="C211" s="12"/>
      <c r="D211" s="28"/>
      <c r="E211" s="27">
        <f t="shared" ref="E211:P211" si="43">SUM(E207:E210)</f>
        <v>360</v>
      </c>
      <c r="F211" s="27">
        <f>SUM(F207:F210)</f>
        <v>4.8</v>
      </c>
      <c r="G211" s="27">
        <f>SUM(G207:G210)</f>
        <v>4.8</v>
      </c>
      <c r="H211" s="27">
        <f>SUM(H207:H210)</f>
        <v>83.52</v>
      </c>
      <c r="I211" s="27">
        <f>SUM(I207:I210)</f>
        <v>0.88</v>
      </c>
      <c r="J211" s="27">
        <f>SUM(J207:J210)</f>
        <v>228.60000000000002</v>
      </c>
      <c r="K211" s="27">
        <f t="shared" si="43"/>
        <v>433</v>
      </c>
      <c r="L211" s="27">
        <f t="shared" si="43"/>
        <v>17.21</v>
      </c>
      <c r="M211" s="27">
        <f t="shared" si="43"/>
        <v>25.75</v>
      </c>
      <c r="N211" s="27">
        <f t="shared" si="43"/>
        <v>44.6</v>
      </c>
      <c r="O211" s="27">
        <f t="shared" si="43"/>
        <v>1.17</v>
      </c>
      <c r="P211" s="27">
        <f t="shared" si="43"/>
        <v>383.53</v>
      </c>
    </row>
    <row r="212" spans="1:16" ht="12" customHeight="1">
      <c r="A212" s="25"/>
      <c r="B212" s="70" t="s">
        <v>19</v>
      </c>
      <c r="C212" s="9">
        <v>368</v>
      </c>
      <c r="D212" s="23" t="s">
        <v>92</v>
      </c>
      <c r="E212" s="35">
        <v>100</v>
      </c>
      <c r="F212" s="10">
        <v>1.5</v>
      </c>
      <c r="G212" s="10">
        <v>0.5</v>
      </c>
      <c r="H212" s="10">
        <v>21</v>
      </c>
      <c r="I212" s="10">
        <v>0</v>
      </c>
      <c r="J212" s="9">
        <v>96</v>
      </c>
      <c r="K212" s="35">
        <v>100</v>
      </c>
      <c r="L212" s="30">
        <v>1.5</v>
      </c>
      <c r="M212" s="25">
        <v>0.5</v>
      </c>
      <c r="N212" s="10">
        <v>21</v>
      </c>
      <c r="O212" s="25">
        <v>0</v>
      </c>
      <c r="P212" s="29">
        <v>96</v>
      </c>
    </row>
    <row r="213" spans="1:16" ht="12" customHeight="1">
      <c r="A213" s="27" t="s">
        <v>18</v>
      </c>
      <c r="B213" s="71"/>
      <c r="C213" s="12"/>
      <c r="D213" s="28"/>
      <c r="E213" s="27">
        <f t="shared" ref="E213:J213" si="44">E212</f>
        <v>100</v>
      </c>
      <c r="F213" s="27">
        <f t="shared" si="44"/>
        <v>1.5</v>
      </c>
      <c r="G213" s="27">
        <f t="shared" si="44"/>
        <v>0.5</v>
      </c>
      <c r="H213" s="27">
        <f t="shared" si="44"/>
        <v>21</v>
      </c>
      <c r="I213" s="27">
        <f t="shared" si="44"/>
        <v>0</v>
      </c>
      <c r="J213" s="27">
        <f t="shared" si="44"/>
        <v>96</v>
      </c>
      <c r="K213" s="27">
        <f t="shared" ref="K213:P213" si="45">K212</f>
        <v>100</v>
      </c>
      <c r="L213" s="27">
        <f t="shared" si="45"/>
        <v>1.5</v>
      </c>
      <c r="M213" s="27">
        <f t="shared" si="45"/>
        <v>0.5</v>
      </c>
      <c r="N213" s="27">
        <f t="shared" si="45"/>
        <v>21</v>
      </c>
      <c r="O213" s="27">
        <f t="shared" si="45"/>
        <v>0</v>
      </c>
      <c r="P213" s="27">
        <f t="shared" si="45"/>
        <v>96</v>
      </c>
    </row>
    <row r="214" spans="1:16" ht="12" customHeight="1">
      <c r="A214" s="25"/>
      <c r="B214" s="84" t="s">
        <v>20</v>
      </c>
      <c r="C214" s="9">
        <v>45</v>
      </c>
      <c r="D214" s="43" t="s">
        <v>142</v>
      </c>
      <c r="E214" s="31">
        <v>30</v>
      </c>
      <c r="F214" s="25">
        <v>0.85</v>
      </c>
      <c r="G214" s="25">
        <v>2.4700000000000002</v>
      </c>
      <c r="H214" s="25">
        <v>3.3</v>
      </c>
      <c r="I214" s="25">
        <v>9.73</v>
      </c>
      <c r="J214" s="31">
        <v>38.83</v>
      </c>
      <c r="K214" s="31">
        <v>50</v>
      </c>
      <c r="L214" s="25">
        <v>1.43</v>
      </c>
      <c r="M214" s="25">
        <v>4.12</v>
      </c>
      <c r="N214" s="25">
        <v>5.51</v>
      </c>
      <c r="O214" s="25">
        <v>6.6</v>
      </c>
      <c r="P214" s="24">
        <v>64.709999999999994</v>
      </c>
    </row>
    <row r="215" spans="1:16" ht="12" customHeight="1">
      <c r="A215" s="25"/>
      <c r="B215" s="85"/>
      <c r="C215" s="9">
        <v>63</v>
      </c>
      <c r="D215" s="38" t="s">
        <v>127</v>
      </c>
      <c r="E215" s="31" t="s">
        <v>58</v>
      </c>
      <c r="F215" s="25">
        <v>3</v>
      </c>
      <c r="G215" s="25">
        <v>4.5</v>
      </c>
      <c r="H215" s="25">
        <v>30.95</v>
      </c>
      <c r="I215" s="25">
        <v>6.57</v>
      </c>
      <c r="J215" s="31">
        <v>225</v>
      </c>
      <c r="K215" s="31" t="s">
        <v>57</v>
      </c>
      <c r="L215" s="25">
        <v>3.6</v>
      </c>
      <c r="M215" s="25">
        <v>5.4</v>
      </c>
      <c r="N215" s="25">
        <v>37.15</v>
      </c>
      <c r="O215" s="25">
        <v>8.5</v>
      </c>
      <c r="P215" s="24">
        <v>270</v>
      </c>
    </row>
    <row r="216" spans="1:16" ht="12" customHeight="1">
      <c r="A216" s="25"/>
      <c r="B216" s="85"/>
      <c r="C216" s="9">
        <v>276</v>
      </c>
      <c r="D216" s="23" t="s">
        <v>93</v>
      </c>
      <c r="E216" s="24">
        <v>130</v>
      </c>
      <c r="F216" s="25">
        <v>6.01</v>
      </c>
      <c r="G216" s="25">
        <v>7.72</v>
      </c>
      <c r="H216" s="25">
        <v>25.71</v>
      </c>
      <c r="I216" s="25">
        <v>6.13</v>
      </c>
      <c r="J216" s="31">
        <v>199.07</v>
      </c>
      <c r="K216" s="24">
        <v>150</v>
      </c>
      <c r="L216" s="25">
        <v>6.93</v>
      </c>
      <c r="M216" s="25">
        <v>8.91</v>
      </c>
      <c r="N216" s="25">
        <v>29.67</v>
      </c>
      <c r="O216" s="25">
        <v>8.1199999999999992</v>
      </c>
      <c r="P216" s="24">
        <v>229.7</v>
      </c>
    </row>
    <row r="217" spans="1:16" ht="12" customHeight="1">
      <c r="A217" s="25"/>
      <c r="B217" s="85"/>
      <c r="C217" s="11" t="s">
        <v>15</v>
      </c>
      <c r="D217" s="23" t="s">
        <v>16</v>
      </c>
      <c r="E217" s="24">
        <v>20</v>
      </c>
      <c r="F217" s="10">
        <v>1.57</v>
      </c>
      <c r="G217" s="10">
        <v>0.2</v>
      </c>
      <c r="H217" s="10">
        <v>0.42</v>
      </c>
      <c r="I217" s="10">
        <v>0</v>
      </c>
      <c r="J217" s="9">
        <v>46.75</v>
      </c>
      <c r="K217" s="24">
        <v>25</v>
      </c>
      <c r="L217" s="10">
        <v>2.34</v>
      </c>
      <c r="M217" s="10">
        <v>0.3</v>
      </c>
      <c r="N217" s="10">
        <v>14.4</v>
      </c>
      <c r="O217" s="25">
        <v>0</v>
      </c>
      <c r="P217" s="24">
        <v>65.459999999999994</v>
      </c>
    </row>
    <row r="218" spans="1:16" ht="12" customHeight="1">
      <c r="A218" s="25"/>
      <c r="B218" s="86"/>
      <c r="C218" s="9">
        <v>376</v>
      </c>
      <c r="D218" s="43" t="s">
        <v>52</v>
      </c>
      <c r="E218" s="24">
        <v>150</v>
      </c>
      <c r="F218" s="25">
        <v>0.04</v>
      </c>
      <c r="G218" s="25">
        <v>0</v>
      </c>
      <c r="H218" s="25">
        <v>9.86</v>
      </c>
      <c r="I218" s="25">
        <v>0.3</v>
      </c>
      <c r="J218" s="31">
        <v>37.6</v>
      </c>
      <c r="K218" s="24">
        <v>200</v>
      </c>
      <c r="L218" s="25">
        <v>0.05</v>
      </c>
      <c r="M218" s="25">
        <v>0</v>
      </c>
      <c r="N218" s="25">
        <v>11.84</v>
      </c>
      <c r="O218" s="25">
        <v>0.36</v>
      </c>
      <c r="P218" s="24">
        <v>45.13</v>
      </c>
    </row>
    <row r="219" spans="1:16" ht="12" customHeight="1">
      <c r="A219" s="25"/>
      <c r="B219" s="68"/>
      <c r="C219" s="9" t="s">
        <v>15</v>
      </c>
      <c r="D219" s="53" t="s">
        <v>60</v>
      </c>
      <c r="E219" s="73">
        <v>25</v>
      </c>
      <c r="F219" s="53">
        <v>1.1100000000000001</v>
      </c>
      <c r="G219" s="53">
        <v>0.21</v>
      </c>
      <c r="H219" s="53">
        <v>0.48</v>
      </c>
      <c r="I219" s="53">
        <v>10.83</v>
      </c>
      <c r="J219" s="54">
        <v>45.98</v>
      </c>
      <c r="K219" s="73">
        <v>25</v>
      </c>
      <c r="L219" s="53">
        <v>1.34</v>
      </c>
      <c r="M219" s="53">
        <v>0.26</v>
      </c>
      <c r="N219" s="53">
        <v>0.57999999999999996</v>
      </c>
      <c r="O219" s="53">
        <v>0.06</v>
      </c>
      <c r="P219" s="73">
        <v>45.98</v>
      </c>
    </row>
    <row r="220" spans="1:16" ht="12" customHeight="1">
      <c r="A220" s="27" t="s">
        <v>18</v>
      </c>
      <c r="B220" s="71"/>
      <c r="C220" s="12"/>
      <c r="D220" s="64"/>
      <c r="E220" s="65">
        <v>500</v>
      </c>
      <c r="F220" s="65">
        <f>SUM(F214:F219)</f>
        <v>12.579999999999998</v>
      </c>
      <c r="G220" s="65">
        <f>SUM(G214:G219)</f>
        <v>15.100000000000001</v>
      </c>
      <c r="H220" s="65">
        <f>SUM(H214:H219)</f>
        <v>70.720000000000013</v>
      </c>
      <c r="I220" s="65">
        <f>SUM(I214:I219)</f>
        <v>33.56</v>
      </c>
      <c r="J220" s="65">
        <f>SUM(J214:J219)</f>
        <v>593.23</v>
      </c>
      <c r="K220" s="65">
        <v>630</v>
      </c>
      <c r="L220" s="65">
        <f t="shared" ref="L220:P220" si="46">SUM(L214:L219)</f>
        <v>15.690000000000001</v>
      </c>
      <c r="M220" s="65">
        <f t="shared" si="46"/>
        <v>18.990000000000002</v>
      </c>
      <c r="N220" s="65">
        <f t="shared" si="46"/>
        <v>99.15</v>
      </c>
      <c r="O220" s="65">
        <f t="shared" si="46"/>
        <v>23.639999999999997</v>
      </c>
      <c r="P220" s="65">
        <f t="shared" si="46"/>
        <v>720.98</v>
      </c>
    </row>
    <row r="221" spans="1:16" ht="12" customHeight="1">
      <c r="A221" s="25"/>
      <c r="B221" s="84" t="s">
        <v>23</v>
      </c>
      <c r="C221" s="9">
        <v>397</v>
      </c>
      <c r="D221" s="23" t="s">
        <v>77</v>
      </c>
      <c r="E221" s="24">
        <v>180</v>
      </c>
      <c r="F221" s="25">
        <v>3.6</v>
      </c>
      <c r="G221" s="44">
        <v>5.27</v>
      </c>
      <c r="H221" s="25">
        <v>21.92</v>
      </c>
      <c r="I221" s="25"/>
      <c r="J221" s="31">
        <v>86.4</v>
      </c>
      <c r="K221" s="24">
        <v>200</v>
      </c>
      <c r="L221" s="25">
        <v>5.51</v>
      </c>
      <c r="M221" s="25">
        <v>4.75</v>
      </c>
      <c r="N221" s="25">
        <v>7.98</v>
      </c>
      <c r="O221" s="25">
        <v>0</v>
      </c>
      <c r="P221" s="24">
        <v>96</v>
      </c>
    </row>
    <row r="222" spans="1:16" ht="12" customHeight="1">
      <c r="A222" s="25"/>
      <c r="B222" s="86"/>
      <c r="C222" s="11">
        <v>458</v>
      </c>
      <c r="D222" s="23" t="s">
        <v>91</v>
      </c>
      <c r="E222" s="24">
        <v>50</v>
      </c>
      <c r="F222" s="25">
        <v>3.18</v>
      </c>
      <c r="G222" s="25">
        <v>2.12</v>
      </c>
      <c r="H222" s="25">
        <v>31.51</v>
      </c>
      <c r="I222" s="25">
        <v>0.05</v>
      </c>
      <c r="J222" s="31">
        <v>158.57</v>
      </c>
      <c r="K222" s="24">
        <v>60</v>
      </c>
      <c r="L222" s="25">
        <v>3.82</v>
      </c>
      <c r="M222" s="25">
        <v>2.5499999999999998</v>
      </c>
      <c r="N222" s="25">
        <v>37.81</v>
      </c>
      <c r="O222" s="25">
        <v>0</v>
      </c>
      <c r="P222" s="24">
        <v>190.28</v>
      </c>
    </row>
    <row r="223" spans="1:16" ht="12" customHeight="1">
      <c r="A223" s="27" t="s">
        <v>18</v>
      </c>
      <c r="B223" s="71"/>
      <c r="C223" s="12"/>
      <c r="D223" s="36"/>
      <c r="E223" s="27">
        <f t="shared" ref="E223:J223" si="47">SUM(E221:E222)</f>
        <v>230</v>
      </c>
      <c r="F223" s="27">
        <f t="shared" si="47"/>
        <v>6.78</v>
      </c>
      <c r="G223" s="27">
        <f t="shared" si="47"/>
        <v>7.39</v>
      </c>
      <c r="H223" s="27">
        <f t="shared" si="47"/>
        <v>53.430000000000007</v>
      </c>
      <c r="I223" s="27">
        <f t="shared" si="47"/>
        <v>0.05</v>
      </c>
      <c r="J223" s="27">
        <f t="shared" si="47"/>
        <v>244.97</v>
      </c>
      <c r="K223" s="27">
        <f t="shared" ref="K223:P223" si="48">SUM(K221:K222)</f>
        <v>260</v>
      </c>
      <c r="L223" s="27">
        <f t="shared" si="48"/>
        <v>9.33</v>
      </c>
      <c r="M223" s="27">
        <f t="shared" si="48"/>
        <v>7.3</v>
      </c>
      <c r="N223" s="27">
        <f t="shared" si="48"/>
        <v>45.790000000000006</v>
      </c>
      <c r="O223" s="27">
        <f t="shared" si="48"/>
        <v>0</v>
      </c>
      <c r="P223" s="27">
        <f t="shared" si="48"/>
        <v>286.27999999999997</v>
      </c>
    </row>
    <row r="224" spans="1:16" ht="12" customHeight="1">
      <c r="A224" s="30"/>
      <c r="B224" s="84" t="s">
        <v>24</v>
      </c>
      <c r="C224" s="9">
        <v>94</v>
      </c>
      <c r="D224" s="23" t="s">
        <v>135</v>
      </c>
      <c r="E224" s="24">
        <v>145</v>
      </c>
      <c r="F224" s="10">
        <v>5.17</v>
      </c>
      <c r="G224" s="10">
        <v>12.14</v>
      </c>
      <c r="H224" s="10">
        <v>15.24</v>
      </c>
      <c r="I224" s="10">
        <v>0.91</v>
      </c>
      <c r="J224" s="9">
        <v>220.9</v>
      </c>
      <c r="K224" s="24">
        <v>180</v>
      </c>
      <c r="L224" s="25">
        <v>6.43</v>
      </c>
      <c r="M224" s="25">
        <v>15.07</v>
      </c>
      <c r="N224" s="10">
        <v>18.920000000000002</v>
      </c>
      <c r="O224" s="25">
        <v>1.1200000000000001</v>
      </c>
      <c r="P224" s="24">
        <v>274.23</v>
      </c>
    </row>
    <row r="225" spans="1:16" ht="12" customHeight="1">
      <c r="A225" s="25"/>
      <c r="B225" s="85"/>
      <c r="C225" s="9">
        <v>392</v>
      </c>
      <c r="D225" s="51" t="s">
        <v>17</v>
      </c>
      <c r="E225" s="52">
        <v>180</v>
      </c>
      <c r="F225" s="53">
        <v>0.12</v>
      </c>
      <c r="G225" s="53">
        <v>0</v>
      </c>
      <c r="H225" s="53">
        <v>8.8699999999999992</v>
      </c>
      <c r="I225" s="53"/>
      <c r="J225" s="54">
        <v>34.799999999999997</v>
      </c>
      <c r="K225" s="52">
        <v>200</v>
      </c>
      <c r="L225" s="53">
        <v>0.11</v>
      </c>
      <c r="M225" s="53">
        <v>0</v>
      </c>
      <c r="N225" s="53">
        <v>7.99</v>
      </c>
      <c r="O225" s="53">
        <v>0</v>
      </c>
      <c r="P225" s="24">
        <v>37.33</v>
      </c>
    </row>
    <row r="226" spans="1:16" ht="12" customHeight="1">
      <c r="A226" s="25"/>
      <c r="B226" s="85"/>
      <c r="C226" s="11" t="s">
        <v>15</v>
      </c>
      <c r="D226" s="23" t="s">
        <v>16</v>
      </c>
      <c r="E226" s="24">
        <v>25</v>
      </c>
      <c r="F226" s="10">
        <v>2.0499999999999998</v>
      </c>
      <c r="G226" s="10">
        <v>0.26</v>
      </c>
      <c r="H226" s="10">
        <v>0.54</v>
      </c>
      <c r="I226" s="10">
        <v>0</v>
      </c>
      <c r="J226" s="9">
        <v>65.459999999999994</v>
      </c>
      <c r="K226" s="24">
        <v>25</v>
      </c>
      <c r="L226" s="10">
        <v>2.21</v>
      </c>
      <c r="M226" s="10">
        <v>0.28000000000000003</v>
      </c>
      <c r="N226" s="10">
        <v>0.59</v>
      </c>
      <c r="O226" s="25">
        <v>0</v>
      </c>
      <c r="P226" s="24">
        <v>65.459999999999994</v>
      </c>
    </row>
    <row r="227" spans="1:16" ht="12" customHeight="1">
      <c r="A227" s="25"/>
      <c r="B227" s="86"/>
      <c r="C227" s="11" t="s">
        <v>15</v>
      </c>
      <c r="D227" s="23" t="s">
        <v>60</v>
      </c>
      <c r="E227" s="24">
        <v>25</v>
      </c>
      <c r="F227" s="10">
        <v>1.34</v>
      </c>
      <c r="G227" s="10">
        <v>0.26</v>
      </c>
      <c r="H227" s="10">
        <v>0.57999999999999996</v>
      </c>
      <c r="I227" s="10">
        <v>0</v>
      </c>
      <c r="J227" s="9">
        <v>45.98</v>
      </c>
      <c r="K227" s="24">
        <v>25</v>
      </c>
      <c r="L227" s="25">
        <v>1.34</v>
      </c>
      <c r="M227" s="25">
        <v>0.26</v>
      </c>
      <c r="N227" s="10">
        <v>0.57999999999999996</v>
      </c>
      <c r="O227" s="25">
        <v>0</v>
      </c>
      <c r="P227" s="24">
        <v>45.98</v>
      </c>
    </row>
    <row r="228" spans="1:16" ht="12" customHeight="1">
      <c r="A228" s="27"/>
      <c r="B228" s="71"/>
      <c r="C228" s="12"/>
      <c r="D228" s="28"/>
      <c r="E228" s="27">
        <f t="shared" ref="E228:J228" si="49">SUM(E224:E227)</f>
        <v>375</v>
      </c>
      <c r="F228" s="27">
        <f t="shared" si="49"/>
        <v>8.68</v>
      </c>
      <c r="G228" s="27">
        <f t="shared" si="49"/>
        <v>12.66</v>
      </c>
      <c r="H228" s="27">
        <f t="shared" si="49"/>
        <v>25.229999999999997</v>
      </c>
      <c r="I228" s="27">
        <f t="shared" si="49"/>
        <v>0.91</v>
      </c>
      <c r="J228" s="27">
        <f t="shared" si="49"/>
        <v>367.14</v>
      </c>
      <c r="K228" s="27">
        <f t="shared" ref="K228:P228" si="50">SUM(K224:K227)</f>
        <v>430</v>
      </c>
      <c r="L228" s="27">
        <f t="shared" si="50"/>
        <v>10.09</v>
      </c>
      <c r="M228" s="27">
        <f t="shared" si="50"/>
        <v>15.61</v>
      </c>
      <c r="N228" s="27">
        <f t="shared" si="50"/>
        <v>28.080000000000002</v>
      </c>
      <c r="O228" s="27">
        <f t="shared" si="50"/>
        <v>1.1200000000000001</v>
      </c>
      <c r="P228" s="27">
        <f t="shared" si="50"/>
        <v>423</v>
      </c>
    </row>
    <row r="229" spans="1:16" ht="15" customHeight="1">
      <c r="A229" s="40" t="s">
        <v>25</v>
      </c>
      <c r="B229" s="42"/>
      <c r="C229" s="15"/>
      <c r="D229" s="62"/>
      <c r="E229" s="66">
        <f t="shared" ref="E229:P229" si="51">E211+E213+E220+E223+E228</f>
        <v>1565</v>
      </c>
      <c r="F229" s="66">
        <f>F211+F213+F220+F223+F228</f>
        <v>34.340000000000003</v>
      </c>
      <c r="G229" s="66">
        <f>G211+G213+G220+G223+G228</f>
        <v>40.450000000000003</v>
      </c>
      <c r="H229" s="66">
        <f>H211+H213+H220+H223+H228</f>
        <v>253.9</v>
      </c>
      <c r="I229" s="66">
        <f>I211+I213+I220+I223+I228</f>
        <v>35.4</v>
      </c>
      <c r="J229" s="66">
        <f>J211+J213+J220+J223+J228</f>
        <v>1529.94</v>
      </c>
      <c r="K229" s="66">
        <f t="shared" si="51"/>
        <v>1853</v>
      </c>
      <c r="L229" s="66">
        <f t="shared" si="51"/>
        <v>53.820000000000007</v>
      </c>
      <c r="M229" s="66">
        <f t="shared" si="51"/>
        <v>68.150000000000006</v>
      </c>
      <c r="N229" s="66">
        <f t="shared" si="51"/>
        <v>238.62000000000003</v>
      </c>
      <c r="O229" s="66">
        <f t="shared" si="51"/>
        <v>25.929999999999996</v>
      </c>
      <c r="P229" s="66">
        <f t="shared" si="51"/>
        <v>1909.79</v>
      </c>
    </row>
    <row r="230" spans="1:16" ht="12" customHeight="1">
      <c r="A230" s="84" t="s">
        <v>38</v>
      </c>
      <c r="B230" s="84" t="s">
        <v>13</v>
      </c>
      <c r="C230" s="9">
        <v>168</v>
      </c>
      <c r="D230" s="23" t="s">
        <v>95</v>
      </c>
      <c r="E230" s="24">
        <v>150</v>
      </c>
      <c r="F230" s="10">
        <v>1.5</v>
      </c>
      <c r="G230" s="10">
        <v>1.8</v>
      </c>
      <c r="H230" s="10">
        <v>51.52</v>
      </c>
      <c r="I230" s="10"/>
      <c r="J230" s="9">
        <v>139.80000000000001</v>
      </c>
      <c r="K230" s="24">
        <v>200</v>
      </c>
      <c r="L230" s="10">
        <v>1.95</v>
      </c>
      <c r="M230" s="10">
        <v>2.34</v>
      </c>
      <c r="N230" s="10">
        <v>66.98</v>
      </c>
      <c r="O230" s="25">
        <v>0</v>
      </c>
      <c r="P230" s="24">
        <v>286.8</v>
      </c>
    </row>
    <row r="231" spans="1:16" ht="12" customHeight="1">
      <c r="A231" s="85"/>
      <c r="B231" s="85"/>
      <c r="C231" s="9">
        <v>2</v>
      </c>
      <c r="D231" s="23" t="s">
        <v>61</v>
      </c>
      <c r="E231" s="24">
        <v>25</v>
      </c>
      <c r="F231" s="10">
        <v>0.41</v>
      </c>
      <c r="G231" s="10">
        <v>0.3</v>
      </c>
      <c r="H231" s="10">
        <v>13.72</v>
      </c>
      <c r="I231" s="10">
        <v>0</v>
      </c>
      <c r="J231" s="9">
        <v>50.03</v>
      </c>
      <c r="K231" s="24">
        <v>30</v>
      </c>
      <c r="L231" s="10">
        <v>0.41</v>
      </c>
      <c r="M231" s="10">
        <v>0.3</v>
      </c>
      <c r="N231" s="10">
        <v>13.72</v>
      </c>
      <c r="O231" s="25">
        <v>0</v>
      </c>
      <c r="P231" s="24">
        <v>60.04</v>
      </c>
    </row>
    <row r="232" spans="1:16" ht="12" customHeight="1">
      <c r="A232" s="85"/>
      <c r="B232" s="85"/>
      <c r="C232" s="11">
        <v>395</v>
      </c>
      <c r="D232" s="23" t="s">
        <v>109</v>
      </c>
      <c r="E232" s="24">
        <v>180</v>
      </c>
      <c r="F232" s="10">
        <v>1.08</v>
      </c>
      <c r="G232" s="10">
        <v>1</v>
      </c>
      <c r="H232" s="10">
        <v>11.67</v>
      </c>
      <c r="I232" s="10">
        <v>1.1100000000000001</v>
      </c>
      <c r="J232" s="9">
        <v>75.45</v>
      </c>
      <c r="K232" s="24">
        <v>200</v>
      </c>
      <c r="L232" s="10">
        <v>1.3</v>
      </c>
      <c r="M232" s="10">
        <v>1.3</v>
      </c>
      <c r="N232" s="10">
        <v>14</v>
      </c>
      <c r="O232" s="25">
        <v>0.83</v>
      </c>
      <c r="P232" s="24">
        <v>89.33</v>
      </c>
    </row>
    <row r="233" spans="1:16" ht="12" customHeight="1">
      <c r="A233" s="86"/>
      <c r="B233" s="86"/>
      <c r="C233" s="9"/>
      <c r="D233" s="23"/>
      <c r="E233" s="26"/>
      <c r="F233" s="10"/>
      <c r="G233" s="10"/>
      <c r="H233" s="10"/>
      <c r="I233" s="10"/>
      <c r="J233" s="9"/>
      <c r="K233" s="26"/>
      <c r="L233" s="25"/>
      <c r="M233" s="25"/>
      <c r="N233" s="10"/>
      <c r="O233" s="25"/>
      <c r="P233" s="24"/>
    </row>
    <row r="234" spans="1:16" ht="12" customHeight="1">
      <c r="A234" s="27" t="s">
        <v>18</v>
      </c>
      <c r="B234" s="71"/>
      <c r="C234" s="12"/>
      <c r="D234" s="28"/>
      <c r="E234" s="27">
        <f t="shared" ref="E234:J234" si="52">SUM(E230:E233)</f>
        <v>355</v>
      </c>
      <c r="F234" s="27">
        <f t="shared" si="52"/>
        <v>2.99</v>
      </c>
      <c r="G234" s="27">
        <f t="shared" si="52"/>
        <v>3.1</v>
      </c>
      <c r="H234" s="27">
        <f t="shared" si="52"/>
        <v>76.910000000000011</v>
      </c>
      <c r="I234" s="27">
        <f t="shared" si="52"/>
        <v>1.1100000000000001</v>
      </c>
      <c r="J234" s="27">
        <f t="shared" si="52"/>
        <v>265.28000000000003</v>
      </c>
      <c r="K234" s="27">
        <f t="shared" ref="K234:P234" si="53">SUM(K230:K233)</f>
        <v>430</v>
      </c>
      <c r="L234" s="27">
        <f t="shared" si="53"/>
        <v>3.66</v>
      </c>
      <c r="M234" s="27">
        <f t="shared" si="53"/>
        <v>3.9399999999999995</v>
      </c>
      <c r="N234" s="27">
        <f t="shared" si="53"/>
        <v>94.7</v>
      </c>
      <c r="O234" s="27">
        <f t="shared" si="53"/>
        <v>0.83</v>
      </c>
      <c r="P234" s="27">
        <f t="shared" si="53"/>
        <v>436.17</v>
      </c>
    </row>
    <row r="235" spans="1:16" ht="12" customHeight="1">
      <c r="A235" s="30"/>
      <c r="B235" s="70" t="s">
        <v>19</v>
      </c>
      <c r="C235" s="9">
        <v>399</v>
      </c>
      <c r="D235" s="43" t="s">
        <v>78</v>
      </c>
      <c r="E235" s="24">
        <v>100</v>
      </c>
      <c r="F235" s="25">
        <v>0.41</v>
      </c>
      <c r="G235" s="25">
        <v>0.08</v>
      </c>
      <c r="H235" s="25">
        <v>13.1</v>
      </c>
      <c r="I235" s="25">
        <v>2</v>
      </c>
      <c r="J235" s="31">
        <v>70</v>
      </c>
      <c r="K235" s="24">
        <v>100</v>
      </c>
      <c r="L235" s="25">
        <v>0.41</v>
      </c>
      <c r="M235" s="25">
        <v>0.08</v>
      </c>
      <c r="N235" s="25">
        <v>13.1</v>
      </c>
      <c r="O235" s="25">
        <v>2</v>
      </c>
      <c r="P235" s="24">
        <v>70</v>
      </c>
    </row>
    <row r="236" spans="1:16" ht="12" customHeight="1">
      <c r="A236" s="27" t="s">
        <v>18</v>
      </c>
      <c r="B236" s="71"/>
      <c r="C236" s="12"/>
      <c r="D236" s="28"/>
      <c r="E236" s="27">
        <f t="shared" ref="E236:P236" si="54">E235</f>
        <v>100</v>
      </c>
      <c r="F236" s="27">
        <f>F235</f>
        <v>0.41</v>
      </c>
      <c r="G236" s="27">
        <f>G235</f>
        <v>0.08</v>
      </c>
      <c r="H236" s="27">
        <f>H235</f>
        <v>13.1</v>
      </c>
      <c r="I236" s="27">
        <f>I235</f>
        <v>2</v>
      </c>
      <c r="J236" s="27">
        <f>J235</f>
        <v>70</v>
      </c>
      <c r="K236" s="27">
        <f t="shared" si="54"/>
        <v>100</v>
      </c>
      <c r="L236" s="27">
        <f t="shared" si="54"/>
        <v>0.41</v>
      </c>
      <c r="M236" s="27">
        <f t="shared" si="54"/>
        <v>0.08</v>
      </c>
      <c r="N236" s="27">
        <f t="shared" si="54"/>
        <v>13.1</v>
      </c>
      <c r="O236" s="27">
        <f t="shared" si="54"/>
        <v>2</v>
      </c>
      <c r="P236" s="27">
        <f t="shared" si="54"/>
        <v>70</v>
      </c>
    </row>
    <row r="237" spans="1:16" ht="12" customHeight="1">
      <c r="A237" s="25"/>
      <c r="B237" s="84" t="s">
        <v>20</v>
      </c>
      <c r="C237" s="9">
        <v>20</v>
      </c>
      <c r="D237" s="23" t="s">
        <v>128</v>
      </c>
      <c r="E237" s="47">
        <v>30</v>
      </c>
      <c r="F237" s="46">
        <v>0.33</v>
      </c>
      <c r="G237" s="46">
        <v>2.99</v>
      </c>
      <c r="H237" s="46">
        <v>2.14</v>
      </c>
      <c r="I237" s="46">
        <v>4.2</v>
      </c>
      <c r="J237" s="47">
        <v>37.53</v>
      </c>
      <c r="K237" s="47">
        <v>50</v>
      </c>
      <c r="L237" s="46">
        <v>0.88</v>
      </c>
      <c r="M237" s="46">
        <v>3.09</v>
      </c>
      <c r="N237" s="46">
        <v>4.62</v>
      </c>
      <c r="O237" s="46">
        <v>0</v>
      </c>
      <c r="P237" s="22">
        <v>49.75</v>
      </c>
    </row>
    <row r="238" spans="1:16" ht="12" customHeight="1">
      <c r="A238" s="25"/>
      <c r="B238" s="85"/>
      <c r="C238" s="9">
        <v>80</v>
      </c>
      <c r="D238" s="43" t="s">
        <v>134</v>
      </c>
      <c r="E238" s="31">
        <v>150</v>
      </c>
      <c r="F238" s="25">
        <v>4.5</v>
      </c>
      <c r="G238" s="25">
        <v>6</v>
      </c>
      <c r="H238" s="25">
        <v>18</v>
      </c>
      <c r="I238" s="25"/>
      <c r="J238" s="31">
        <v>82.03</v>
      </c>
      <c r="K238" s="31">
        <v>180</v>
      </c>
      <c r="L238" s="25">
        <v>5.4</v>
      </c>
      <c r="M238" s="25">
        <v>7.2</v>
      </c>
      <c r="N238" s="25">
        <v>21.6</v>
      </c>
      <c r="O238" s="25">
        <v>9</v>
      </c>
      <c r="P238" s="24">
        <v>98.44</v>
      </c>
    </row>
    <row r="239" spans="1:16" ht="12" customHeight="1">
      <c r="A239" s="25"/>
      <c r="B239" s="85"/>
      <c r="C239" s="9">
        <v>132</v>
      </c>
      <c r="D239" s="23" t="s">
        <v>64</v>
      </c>
      <c r="E239" s="24">
        <v>110</v>
      </c>
      <c r="F239" s="25">
        <v>2.2400000000000002</v>
      </c>
      <c r="G239" s="25">
        <v>1.48</v>
      </c>
      <c r="H239" s="25">
        <v>7.18</v>
      </c>
      <c r="I239" s="25"/>
      <c r="J239" s="31">
        <v>52.38</v>
      </c>
      <c r="K239" s="24">
        <v>130</v>
      </c>
      <c r="L239" s="25">
        <v>2.65</v>
      </c>
      <c r="M239" s="25">
        <v>1.76</v>
      </c>
      <c r="N239" s="25">
        <v>8.49</v>
      </c>
      <c r="O239" s="25">
        <v>6.4</v>
      </c>
      <c r="P239" s="24">
        <v>61.91</v>
      </c>
    </row>
    <row r="240" spans="1:16" ht="12" customHeight="1">
      <c r="A240" s="25"/>
      <c r="B240" s="85"/>
      <c r="C240" s="9">
        <v>258</v>
      </c>
      <c r="D240" s="43" t="s">
        <v>96</v>
      </c>
      <c r="E240" s="31">
        <v>50</v>
      </c>
      <c r="F240" s="25">
        <v>5.47</v>
      </c>
      <c r="G240" s="25">
        <v>2.87</v>
      </c>
      <c r="H240" s="25">
        <v>4.4000000000000004</v>
      </c>
      <c r="I240" s="25">
        <v>0</v>
      </c>
      <c r="J240" s="31">
        <v>65.14</v>
      </c>
      <c r="K240" s="31">
        <v>70</v>
      </c>
      <c r="L240" s="25">
        <v>7.66</v>
      </c>
      <c r="M240" s="25">
        <v>4.03</v>
      </c>
      <c r="N240" s="25">
        <v>6.17</v>
      </c>
      <c r="O240" s="25">
        <v>0</v>
      </c>
      <c r="P240" s="24">
        <v>91.2</v>
      </c>
    </row>
    <row r="241" spans="1:16" ht="12" customHeight="1">
      <c r="A241" s="25"/>
      <c r="B241" s="85"/>
      <c r="C241" s="11" t="s">
        <v>15</v>
      </c>
      <c r="D241" s="23" t="s">
        <v>16</v>
      </c>
      <c r="E241" s="24">
        <v>20</v>
      </c>
      <c r="F241" s="10">
        <v>1.57</v>
      </c>
      <c r="G241" s="10">
        <v>0.2</v>
      </c>
      <c r="H241" s="10">
        <v>0.42</v>
      </c>
      <c r="I241" s="10">
        <v>0</v>
      </c>
      <c r="J241" s="9">
        <v>46.75</v>
      </c>
      <c r="K241" s="24">
        <v>25</v>
      </c>
      <c r="L241" s="10">
        <v>2.21</v>
      </c>
      <c r="M241" s="10">
        <v>0.28000000000000003</v>
      </c>
      <c r="N241" s="10">
        <v>0.59</v>
      </c>
      <c r="O241" s="25">
        <v>0</v>
      </c>
      <c r="P241" s="24">
        <v>65.459999999999994</v>
      </c>
    </row>
    <row r="242" spans="1:16" ht="12" customHeight="1">
      <c r="A242" s="25"/>
      <c r="B242" s="85"/>
      <c r="C242" s="11">
        <v>376</v>
      </c>
      <c r="D242" s="23" t="s">
        <v>52</v>
      </c>
      <c r="E242" s="24">
        <v>150</v>
      </c>
      <c r="F242" s="10">
        <v>0.04</v>
      </c>
      <c r="G242" s="10">
        <v>0</v>
      </c>
      <c r="H242" s="10">
        <v>9.86</v>
      </c>
      <c r="I242" s="10">
        <v>0.3</v>
      </c>
      <c r="J242" s="9">
        <v>37.6</v>
      </c>
      <c r="K242" s="24">
        <v>180</v>
      </c>
      <c r="L242" s="25">
        <v>0.05</v>
      </c>
      <c r="M242" s="25"/>
      <c r="N242" s="10">
        <v>11.84</v>
      </c>
      <c r="O242" s="25">
        <v>0.36</v>
      </c>
      <c r="P242" s="24">
        <v>45.13</v>
      </c>
    </row>
    <row r="243" spans="1:16" ht="12" customHeight="1">
      <c r="A243" s="25"/>
      <c r="B243" s="86"/>
      <c r="C243" s="9" t="s">
        <v>15</v>
      </c>
      <c r="D243" s="23" t="s">
        <v>60</v>
      </c>
      <c r="E243" s="24">
        <v>25</v>
      </c>
      <c r="F243" s="10">
        <v>1.1100000000000001</v>
      </c>
      <c r="G243" s="10">
        <v>0.21</v>
      </c>
      <c r="H243" s="10">
        <v>0.48</v>
      </c>
      <c r="I243" s="10"/>
      <c r="J243" s="9">
        <v>45.98</v>
      </c>
      <c r="K243" s="24">
        <v>25</v>
      </c>
      <c r="L243" s="25">
        <v>1.34</v>
      </c>
      <c r="M243" s="25">
        <v>0.26</v>
      </c>
      <c r="N243" s="10">
        <v>0.57999999999999996</v>
      </c>
      <c r="O243" s="25">
        <v>0</v>
      </c>
      <c r="P243" s="24">
        <v>45.98</v>
      </c>
    </row>
    <row r="244" spans="1:16" ht="12" customHeight="1">
      <c r="A244" s="27" t="s">
        <v>18</v>
      </c>
      <c r="B244" s="71"/>
      <c r="C244" s="12"/>
      <c r="D244" s="28"/>
      <c r="E244" s="27">
        <f t="shared" ref="E244:P244" si="55">SUM(E237:E243)</f>
        <v>535</v>
      </c>
      <c r="F244" s="27">
        <f>SUM(F237:F243)</f>
        <v>15.259999999999998</v>
      </c>
      <c r="G244" s="27">
        <f>SUM(G237:G243)</f>
        <v>13.75</v>
      </c>
      <c r="H244" s="27">
        <f>SUM(H237:H243)</f>
        <v>42.48</v>
      </c>
      <c r="I244" s="27">
        <f>SUM(I237:I243)</f>
        <v>4.5</v>
      </c>
      <c r="J244" s="27">
        <f>SUM(J237:J243)</f>
        <v>367.41</v>
      </c>
      <c r="K244" s="27">
        <f t="shared" si="55"/>
        <v>660</v>
      </c>
      <c r="L244" s="27">
        <f t="shared" si="55"/>
        <v>20.190000000000001</v>
      </c>
      <c r="M244" s="27">
        <f t="shared" si="55"/>
        <v>16.62</v>
      </c>
      <c r="N244" s="27">
        <f t="shared" si="55"/>
        <v>53.89</v>
      </c>
      <c r="O244" s="27">
        <f t="shared" si="55"/>
        <v>15.76</v>
      </c>
      <c r="P244" s="27">
        <f t="shared" si="55"/>
        <v>457.87</v>
      </c>
    </row>
    <row r="245" spans="1:16" ht="12" customHeight="1">
      <c r="A245" s="25"/>
      <c r="B245" s="84" t="s">
        <v>23</v>
      </c>
      <c r="C245" s="9">
        <v>401</v>
      </c>
      <c r="D245" s="38" t="s">
        <v>122</v>
      </c>
      <c r="E245" s="31">
        <v>150</v>
      </c>
      <c r="F245" s="10">
        <v>4.3499999999999996</v>
      </c>
      <c r="G245" s="10">
        <v>3.75</v>
      </c>
      <c r="H245" s="10">
        <v>6</v>
      </c>
      <c r="I245" s="10">
        <v>0.45</v>
      </c>
      <c r="J245" s="9">
        <v>75</v>
      </c>
      <c r="K245" s="31">
        <v>180</v>
      </c>
      <c r="L245" s="25">
        <v>5.22</v>
      </c>
      <c r="M245" s="25">
        <v>4.5</v>
      </c>
      <c r="N245" s="25">
        <v>7.56</v>
      </c>
      <c r="O245" s="25">
        <v>0.54</v>
      </c>
      <c r="P245" s="24">
        <v>92</v>
      </c>
    </row>
    <row r="246" spans="1:16" ht="12" customHeight="1">
      <c r="A246" s="25"/>
      <c r="B246" s="86"/>
      <c r="C246" s="11" t="s">
        <v>15</v>
      </c>
      <c r="D246" s="37" t="s">
        <v>47</v>
      </c>
      <c r="E246" s="24">
        <v>30</v>
      </c>
      <c r="F246" s="10">
        <v>0.66</v>
      </c>
      <c r="G246" s="10">
        <v>0.84</v>
      </c>
      <c r="H246" s="10">
        <v>33.33</v>
      </c>
      <c r="I246" s="10">
        <v>0</v>
      </c>
      <c r="J246" s="9">
        <v>114.63</v>
      </c>
      <c r="K246" s="24">
        <v>40</v>
      </c>
      <c r="L246" s="25">
        <v>0.88</v>
      </c>
      <c r="M246" s="25">
        <v>1.1200000000000001</v>
      </c>
      <c r="N246" s="10">
        <v>44.44</v>
      </c>
      <c r="O246" s="25">
        <v>0</v>
      </c>
      <c r="P246" s="24">
        <v>152.84</v>
      </c>
    </row>
    <row r="247" spans="1:16" ht="12" customHeight="1">
      <c r="A247" s="27" t="s">
        <v>18</v>
      </c>
      <c r="B247" s="71"/>
      <c r="C247" s="12"/>
      <c r="D247" s="48"/>
      <c r="E247" s="27">
        <f t="shared" ref="E247:P247" si="56">SUM(E245:E246)</f>
        <v>180</v>
      </c>
      <c r="F247" s="27">
        <f>SUM(F245:F246)</f>
        <v>5.01</v>
      </c>
      <c r="G247" s="27">
        <f>SUM(G245:G246)</f>
        <v>4.59</v>
      </c>
      <c r="H247" s="27">
        <f>SUM(H245:H246)</f>
        <v>39.33</v>
      </c>
      <c r="I247" s="27">
        <f>SUM(I245:I246)</f>
        <v>0.45</v>
      </c>
      <c r="J247" s="27">
        <f>SUM(J245:J246)</f>
        <v>189.63</v>
      </c>
      <c r="K247" s="27">
        <f t="shared" si="56"/>
        <v>220</v>
      </c>
      <c r="L247" s="27">
        <f t="shared" si="56"/>
        <v>6.1</v>
      </c>
      <c r="M247" s="27">
        <f t="shared" si="56"/>
        <v>5.62</v>
      </c>
      <c r="N247" s="27">
        <f t="shared" si="56"/>
        <v>52</v>
      </c>
      <c r="O247" s="27">
        <f t="shared" si="56"/>
        <v>0.54</v>
      </c>
      <c r="P247" s="27">
        <f t="shared" si="56"/>
        <v>244.84</v>
      </c>
    </row>
    <row r="248" spans="1:16" ht="12" customHeight="1">
      <c r="A248" s="30"/>
      <c r="B248" s="84" t="s">
        <v>24</v>
      </c>
      <c r="C248" s="9">
        <v>206</v>
      </c>
      <c r="D248" s="43" t="s">
        <v>97</v>
      </c>
      <c r="E248" s="31" t="s">
        <v>99</v>
      </c>
      <c r="F248" s="25">
        <v>4.55</v>
      </c>
      <c r="G248" s="25">
        <v>4.6500000000000004</v>
      </c>
      <c r="H248" s="25">
        <v>21.51</v>
      </c>
      <c r="I248" s="25"/>
      <c r="J248" s="31">
        <v>146.25</v>
      </c>
      <c r="K248" s="31" t="s">
        <v>98</v>
      </c>
      <c r="L248" s="25">
        <v>5.38</v>
      </c>
      <c r="M248" s="25">
        <v>5.5</v>
      </c>
      <c r="N248" s="25">
        <v>25.43</v>
      </c>
      <c r="O248" s="25">
        <v>0</v>
      </c>
      <c r="P248" s="29">
        <v>172.85</v>
      </c>
    </row>
    <row r="249" spans="1:16" ht="12" customHeight="1">
      <c r="A249" s="30"/>
      <c r="B249" s="85"/>
      <c r="C249" s="11" t="s">
        <v>15</v>
      </c>
      <c r="D249" s="23" t="s">
        <v>16</v>
      </c>
      <c r="E249" s="24">
        <v>25</v>
      </c>
      <c r="F249" s="10">
        <v>2.0499999999999998</v>
      </c>
      <c r="G249" s="10">
        <v>0.26</v>
      </c>
      <c r="H249" s="10">
        <v>0.54</v>
      </c>
      <c r="I249" s="10">
        <v>0</v>
      </c>
      <c r="J249" s="9">
        <v>65.459999999999994</v>
      </c>
      <c r="K249" s="24">
        <v>25</v>
      </c>
      <c r="L249" s="10">
        <v>2.21</v>
      </c>
      <c r="M249" s="10">
        <v>0.28000000000000003</v>
      </c>
      <c r="N249" s="10">
        <v>0.59</v>
      </c>
      <c r="O249" s="25">
        <v>0</v>
      </c>
      <c r="P249" s="24">
        <v>65.459999999999994</v>
      </c>
    </row>
    <row r="250" spans="1:16" ht="12" customHeight="1">
      <c r="A250" s="25"/>
      <c r="B250" s="85"/>
      <c r="C250" s="11" t="s">
        <v>15</v>
      </c>
      <c r="D250" s="23" t="s">
        <v>22</v>
      </c>
      <c r="E250" s="24">
        <v>25</v>
      </c>
      <c r="F250" s="10">
        <v>1.34</v>
      </c>
      <c r="G250" s="10">
        <v>0.26</v>
      </c>
      <c r="H250" s="10">
        <v>0.57999999999999996</v>
      </c>
      <c r="I250" s="10">
        <v>0</v>
      </c>
      <c r="J250" s="9">
        <v>45.98</v>
      </c>
      <c r="K250" s="24">
        <v>25</v>
      </c>
      <c r="L250" s="25">
        <v>1.34</v>
      </c>
      <c r="M250" s="25">
        <v>0.26</v>
      </c>
      <c r="N250" s="10">
        <v>0.57999999999999996</v>
      </c>
      <c r="O250" s="25">
        <v>0</v>
      </c>
      <c r="P250" s="24">
        <v>45.98</v>
      </c>
    </row>
    <row r="251" spans="1:16" ht="12" customHeight="1">
      <c r="A251" s="25"/>
      <c r="B251" s="86"/>
      <c r="C251" s="9">
        <v>393</v>
      </c>
      <c r="D251" s="23" t="s">
        <v>100</v>
      </c>
      <c r="E251" s="26">
        <v>180</v>
      </c>
      <c r="F251" s="10">
        <v>0.46</v>
      </c>
      <c r="G251" s="10">
        <v>0</v>
      </c>
      <c r="H251" s="10">
        <v>9.14</v>
      </c>
      <c r="I251" s="10">
        <v>0</v>
      </c>
      <c r="J251" s="9">
        <v>41</v>
      </c>
      <c r="K251" s="26">
        <v>200</v>
      </c>
      <c r="L251" s="25">
        <v>0.46</v>
      </c>
      <c r="M251" s="25">
        <v>0</v>
      </c>
      <c r="N251" s="10">
        <v>9.14</v>
      </c>
      <c r="O251" s="25">
        <v>9</v>
      </c>
      <c r="P251" s="24">
        <v>45.55</v>
      </c>
    </row>
    <row r="252" spans="1:16" ht="12" customHeight="1">
      <c r="A252" s="27" t="s">
        <v>18</v>
      </c>
      <c r="B252" s="71"/>
      <c r="C252" s="12"/>
      <c r="D252" s="36"/>
      <c r="E252" s="27">
        <v>370</v>
      </c>
      <c r="F252" s="27">
        <f>SUM(F248:F251)</f>
        <v>8.4</v>
      </c>
      <c r="G252" s="27">
        <f>SUM(G248:G251)</f>
        <v>5.17</v>
      </c>
      <c r="H252" s="27">
        <f>SUM(H248:H251)</f>
        <v>31.77</v>
      </c>
      <c r="I252" s="27">
        <f>SUM(I248:I251)</f>
        <v>0</v>
      </c>
      <c r="J252" s="27">
        <f>SUM(J248:J251)</f>
        <v>298.69</v>
      </c>
      <c r="K252" s="27">
        <v>393</v>
      </c>
      <c r="L252" s="27">
        <f t="shared" ref="L252:P252" si="57">SUM(L248:L251)</f>
        <v>9.39</v>
      </c>
      <c r="M252" s="27">
        <f t="shared" si="57"/>
        <v>6.04</v>
      </c>
      <c r="N252" s="27">
        <f t="shared" si="57"/>
        <v>35.739999999999995</v>
      </c>
      <c r="O252" s="27">
        <f t="shared" si="57"/>
        <v>9</v>
      </c>
      <c r="P252" s="27">
        <f t="shared" si="57"/>
        <v>329.84000000000003</v>
      </c>
    </row>
    <row r="253" spans="1:16" ht="12" customHeight="1">
      <c r="A253" s="40" t="s">
        <v>25</v>
      </c>
      <c r="B253" s="40"/>
      <c r="C253" s="40"/>
      <c r="D253" s="63"/>
      <c r="E253" s="67">
        <f t="shared" ref="E253:P253" si="58">E234+E236+E244+E247+E252</f>
        <v>1540</v>
      </c>
      <c r="F253" s="67">
        <f>F234+F236+F244+F247+F252</f>
        <v>32.069999999999993</v>
      </c>
      <c r="G253" s="67">
        <f>G234+G236+G244+G247+G252</f>
        <v>26.689999999999998</v>
      </c>
      <c r="H253" s="67">
        <f>H234+H236+H244+H247+H252</f>
        <v>203.59</v>
      </c>
      <c r="I253" s="67">
        <f>I234+I236+I244+I247+I252</f>
        <v>8.06</v>
      </c>
      <c r="J253" s="67">
        <f>J234+J236+J244+J247+J252</f>
        <v>1191.01</v>
      </c>
      <c r="K253" s="67">
        <f t="shared" si="58"/>
        <v>1803</v>
      </c>
      <c r="L253" s="67">
        <f t="shared" si="58"/>
        <v>39.75</v>
      </c>
      <c r="M253" s="67">
        <f t="shared" si="58"/>
        <v>32.300000000000004</v>
      </c>
      <c r="N253" s="67">
        <f t="shared" si="58"/>
        <v>249.43</v>
      </c>
      <c r="O253" s="67">
        <f t="shared" si="58"/>
        <v>28.13</v>
      </c>
      <c r="P253" s="67">
        <f t="shared" si="58"/>
        <v>1538.7199999999998</v>
      </c>
    </row>
    <row r="254" spans="1:16" ht="12" customHeight="1">
      <c r="A254" s="40"/>
      <c r="B254" s="40"/>
      <c r="C254" s="40"/>
      <c r="D254" s="63" t="s">
        <v>39</v>
      </c>
      <c r="E254" s="67" t="e">
        <f>E32+E56+E82+E107+E131+E158+#REF!+E206+E229+E253</f>
        <v>#REF!</v>
      </c>
      <c r="F254" s="67">
        <f>F32+F56+F82+F107+F131+F158+F182+F206+F229+F253</f>
        <v>362.45</v>
      </c>
      <c r="G254" s="67">
        <f>G32+G56+G82+G107+G131+G158+G182+G206+G229+G253</f>
        <v>353.62</v>
      </c>
      <c r="H254" s="67">
        <f>H32+H56+H82+H107+H131+H158+H182+H206+H229+H253</f>
        <v>1781.85</v>
      </c>
      <c r="I254" s="67">
        <f>I32+I56+I82+I107+I131+I158+I182+I206+I229+I253</f>
        <v>206.62</v>
      </c>
      <c r="J254" s="67">
        <f>J32+J56+J82+J107+J131+J158+J182+J206+J229+J253</f>
        <v>12374.24</v>
      </c>
      <c r="K254" s="67" t="e">
        <f>K32+K56+K82+K107+K131+K158+#REF!+K206+K229+K253</f>
        <v>#REF!</v>
      </c>
      <c r="L254" s="67" t="e">
        <f>L32+L56+L82+L107+L131+L158+#REF!+L206+L229+L253</f>
        <v>#REF!</v>
      </c>
      <c r="M254" s="67" t="e">
        <f>M32+M56+M82+M107+M131+M158+#REF!+M206+M229+M253</f>
        <v>#REF!</v>
      </c>
      <c r="N254" s="67" t="e">
        <f>N32+N56+N82+N107+N131+N158+#REF!+N206+N229+N253</f>
        <v>#REF!</v>
      </c>
      <c r="O254" s="67" t="e">
        <f>O32+O56+O82+O107+O131+O158+#REF!+O206+O229+O253</f>
        <v>#REF!</v>
      </c>
      <c r="P254" s="67" t="e">
        <f>P32+P56+P82+P107+P131+P158+#REF!+P206+P229+P253</f>
        <v>#REF!</v>
      </c>
    </row>
    <row r="255" spans="1:16" ht="12" customHeight="1">
      <c r="A255" s="40"/>
      <c r="B255" s="40"/>
      <c r="C255" s="40"/>
      <c r="D255" s="63" t="s">
        <v>40</v>
      </c>
      <c r="E255" s="67"/>
      <c r="F255" s="40"/>
      <c r="G255" s="40"/>
      <c r="H255" s="40"/>
      <c r="I255" s="40"/>
      <c r="J255" s="40">
        <f>J254/11900*100</f>
        <v>103.98521008403361</v>
      </c>
      <c r="K255" s="67"/>
      <c r="L255" s="40"/>
      <c r="M255" s="40"/>
      <c r="N255" s="40"/>
      <c r="O255" s="40"/>
      <c r="P255" s="29" t="e">
        <f>P254/15300*100</f>
        <v>#REF!</v>
      </c>
    </row>
  </sheetData>
  <mergeCells count="70">
    <mergeCell ref="B248:B251"/>
    <mergeCell ref="B221:B222"/>
    <mergeCell ref="B190:B196"/>
    <mergeCell ref="B198:B199"/>
    <mergeCell ref="B201:B204"/>
    <mergeCell ref="B245:B246"/>
    <mergeCell ref="B237:B243"/>
    <mergeCell ref="B230:B233"/>
    <mergeCell ref="B224:B227"/>
    <mergeCell ref="A136:A139"/>
    <mergeCell ref="K132:K133"/>
    <mergeCell ref="E132:E133"/>
    <mergeCell ref="B214:B218"/>
    <mergeCell ref="B136:B139"/>
    <mergeCell ref="B143:B148"/>
    <mergeCell ref="B207:B210"/>
    <mergeCell ref="L132:O132"/>
    <mergeCell ref="J132:J133"/>
    <mergeCell ref="A135:P135"/>
    <mergeCell ref="A132:B133"/>
    <mergeCell ref="P132:P133"/>
    <mergeCell ref="D132:D133"/>
    <mergeCell ref="A230:A233"/>
    <mergeCell ref="B177:B180"/>
    <mergeCell ref="A207:A210"/>
    <mergeCell ref="B159:B162"/>
    <mergeCell ref="B166:B171"/>
    <mergeCell ref="A184:A186"/>
    <mergeCell ref="B174:B175"/>
    <mergeCell ref="A159:A162"/>
    <mergeCell ref="B184:B186"/>
    <mergeCell ref="A33:A35"/>
    <mergeCell ref="F132:I132"/>
    <mergeCell ref="B75:B80"/>
    <mergeCell ref="B83:B86"/>
    <mergeCell ref="B108:B111"/>
    <mergeCell ref="C132:C133"/>
    <mergeCell ref="A57:A60"/>
    <mergeCell ref="A83:A86"/>
    <mergeCell ref="A108:A111"/>
    <mergeCell ref="B48:B49"/>
    <mergeCell ref="B126:B129"/>
    <mergeCell ref="B123:B124"/>
    <mergeCell ref="B115:B121"/>
    <mergeCell ref="B24:B25"/>
    <mergeCell ref="B102:B105"/>
    <mergeCell ref="B90:B96"/>
    <mergeCell ref="B51:B54"/>
    <mergeCell ref="B99:B100"/>
    <mergeCell ref="B64:B69"/>
    <mergeCell ref="B72:B73"/>
    <mergeCell ref="B39:B46"/>
    <mergeCell ref="B33:B35"/>
    <mergeCell ref="B57:B60"/>
    <mergeCell ref="A1:O1"/>
    <mergeCell ref="K4:K5"/>
    <mergeCell ref="B27:B30"/>
    <mergeCell ref="L4:O4"/>
    <mergeCell ref="D2:L2"/>
    <mergeCell ref="B8:B12"/>
    <mergeCell ref="A8:A12"/>
    <mergeCell ref="J4:J5"/>
    <mergeCell ref="A7:P7"/>
    <mergeCell ref="D4:D5"/>
    <mergeCell ref="A4:B5"/>
    <mergeCell ref="C4:C5"/>
    <mergeCell ref="P4:P5"/>
    <mergeCell ref="B16:B22"/>
    <mergeCell ref="E4:E5"/>
    <mergeCell ref="F4:I4"/>
  </mergeCells>
  <phoneticPr fontId="12" type="noConversion"/>
  <pageMargins left="0.19685039370078741" right="0.19685039370078741" top="0.19685039370078741" bottom="0.19685039370078741" header="0.23622047244094491" footer="0.23622047244094491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2022-11-18T11:12:40Z</cp:lastPrinted>
  <dcterms:created xsi:type="dcterms:W3CDTF">2006-09-28T05:33:49Z</dcterms:created>
  <dcterms:modified xsi:type="dcterms:W3CDTF">2025-02-10T11:18:45Z</dcterms:modified>
</cp:coreProperties>
</file>